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https://esgf-my.sharepoint.com/personal/baechle_esgf_de/Documents/0A_Schule/0A_Allgemeines/Lehrerfortbildungen_Buchprojekt/Biomechanik_Bewlehre/Sternchenthema Werfen/FOBI_Sport_Materialien_2020/"/>
    </mc:Choice>
  </mc:AlternateContent>
  <xr:revisionPtr revIDLastSave="0" documentId="8_{AE789AB1-0CBF-4E7C-8528-C1E6216716A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Würfe aller Art" sheetId="1" r:id="rId1"/>
    <sheet name="senkrechter Wurf" sheetId="2" r:id="rId2"/>
    <sheet name="Tabelle3" sheetId="3" r:id="rId3"/>
    <sheet name="schiefer Wurf" sheetId="4" r:id="rId4"/>
  </sheets>
  <externalReferences>
    <externalReference r:id="rId5"/>
  </externalReferences>
  <definedNames>
    <definedName name="alpha">'Würfe aller Art'!$C$3</definedName>
    <definedName name="alpha_hor">'schiefer Wurf'!$G$3</definedName>
    <definedName name="g_ort">'Würfe aller Art'!$C$8</definedName>
    <definedName name="g_ortsf">'schiefer Wurf'!$G$5</definedName>
    <definedName name="sh">'Würfe aller Art'!$C$2</definedName>
    <definedName name="tend">'Würfe aller Art'!$C$10</definedName>
    <definedName name="v_nu">'schiefer Wurf'!$G$4</definedName>
    <definedName name="v_nu_x">'schiefer Wurf'!$G$1</definedName>
    <definedName name="v_nu_y">'schiefer Wurf'!$G$2</definedName>
    <definedName name="v0">'[1]Wurf waagrecht'!$C$3</definedName>
    <definedName name="vnu_x">'schiefer Wurf'!$G$1</definedName>
    <definedName name="vnull">'Würfe aller Art'!$C$4</definedName>
    <definedName name="vnullx">'Würfe aller Art'!$C$5</definedName>
    <definedName name="vnully">'Würfe aller Art'!$C$6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K5" i="1" s="1"/>
  <c r="A3" i="4"/>
  <c r="A4" i="4" s="1"/>
  <c r="C2" i="4"/>
  <c r="D2" i="4"/>
  <c r="E2" i="4" s="1"/>
  <c r="B3" i="4"/>
  <c r="B2" i="4"/>
  <c r="G4" i="4"/>
  <c r="G3" i="4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5" i="1"/>
  <c r="H7" i="1"/>
  <c r="M7" i="1"/>
  <c r="M5" i="1"/>
  <c r="E15" i="1"/>
  <c r="B4" i="4" l="1"/>
  <c r="D4" i="4"/>
  <c r="C4" i="4"/>
  <c r="A5" i="4"/>
  <c r="C3" i="4"/>
  <c r="C15" i="1"/>
  <c r="D3" i="4"/>
  <c r="H3" i="1"/>
  <c r="H5" i="1" s="1"/>
  <c r="C10" i="1" l="1"/>
  <c r="A16" i="1" s="1"/>
  <c r="H2" i="1"/>
  <c r="E4" i="4"/>
  <c r="E3" i="4"/>
  <c r="A6" i="4"/>
  <c r="D5" i="4"/>
  <c r="B5" i="4"/>
  <c r="C5" i="4"/>
  <c r="E5" i="4" l="1"/>
  <c r="A7" i="4"/>
  <c r="C6" i="4"/>
  <c r="D6" i="4"/>
  <c r="E6" i="4" s="1"/>
  <c r="B6" i="4"/>
  <c r="C16" i="1"/>
  <c r="E16" i="1"/>
  <c r="A17" i="1"/>
  <c r="A18" i="1" l="1"/>
  <c r="C17" i="1"/>
  <c r="E17" i="1"/>
  <c r="A8" i="4"/>
  <c r="D7" i="4"/>
  <c r="B7" i="4"/>
  <c r="C7" i="4"/>
  <c r="B8" i="4" l="1"/>
  <c r="D8" i="4"/>
  <c r="C8" i="4"/>
  <c r="A9" i="4"/>
  <c r="E7" i="4"/>
  <c r="A19" i="1"/>
  <c r="E18" i="1"/>
  <c r="C18" i="1"/>
  <c r="A10" i="4" l="1"/>
  <c r="D9" i="4"/>
  <c r="B9" i="4"/>
  <c r="C9" i="4"/>
  <c r="A20" i="1"/>
  <c r="E19" i="1"/>
  <c r="C19" i="1"/>
  <c r="E8" i="4"/>
  <c r="E9" i="4" l="1"/>
  <c r="C20" i="1"/>
  <c r="E20" i="1"/>
  <c r="A21" i="1"/>
  <c r="A11" i="4"/>
  <c r="C10" i="4"/>
  <c r="D10" i="4"/>
  <c r="E10" i="4" s="1"/>
  <c r="B10" i="4"/>
  <c r="A22" i="1" l="1"/>
  <c r="C21" i="1"/>
  <c r="E21" i="1"/>
  <c r="A12" i="4"/>
  <c r="D11" i="4"/>
  <c r="B11" i="4"/>
  <c r="C11" i="4"/>
  <c r="B12" i="4" l="1"/>
  <c r="D12" i="4"/>
  <c r="C12" i="4"/>
  <c r="A13" i="4"/>
  <c r="E11" i="4"/>
  <c r="A23" i="1"/>
  <c r="E22" i="1"/>
  <c r="C22" i="1"/>
  <c r="A24" i="1" l="1"/>
  <c r="C23" i="1"/>
  <c r="E23" i="1"/>
  <c r="E12" i="4"/>
  <c r="A14" i="4"/>
  <c r="D13" i="4"/>
  <c r="B13" i="4"/>
  <c r="C13" i="4"/>
  <c r="E13" i="4" l="1"/>
  <c r="A15" i="4"/>
  <c r="C14" i="4"/>
  <c r="D14" i="4"/>
  <c r="E14" i="4" s="1"/>
  <c r="B14" i="4"/>
  <c r="C24" i="1"/>
  <c r="E24" i="1"/>
  <c r="A25" i="1"/>
  <c r="A26" i="1" l="1"/>
  <c r="C25" i="1"/>
  <c r="E25" i="1"/>
  <c r="A16" i="4"/>
  <c r="D15" i="4"/>
  <c r="B15" i="4"/>
  <c r="C15" i="4"/>
  <c r="B16" i="4" l="1"/>
  <c r="D16" i="4"/>
  <c r="C16" i="4"/>
  <c r="A17" i="4"/>
  <c r="E15" i="4"/>
  <c r="A27" i="1"/>
  <c r="E26" i="1"/>
  <c r="C26" i="1"/>
  <c r="A18" i="4" l="1"/>
  <c r="D17" i="4"/>
  <c r="B17" i="4"/>
  <c r="C17" i="4"/>
  <c r="A28" i="1"/>
  <c r="C27" i="1"/>
  <c r="E27" i="1"/>
  <c r="E16" i="4"/>
  <c r="E17" i="4" l="1"/>
  <c r="C28" i="1"/>
  <c r="E28" i="1"/>
  <c r="A29" i="1"/>
  <c r="A19" i="4"/>
  <c r="C18" i="4"/>
  <c r="D18" i="4"/>
  <c r="E18" i="4" s="1"/>
  <c r="B18" i="4"/>
  <c r="A30" i="1" l="1"/>
  <c r="C29" i="1"/>
  <c r="E29" i="1"/>
  <c r="A20" i="4"/>
  <c r="D19" i="4"/>
  <c r="B19" i="4"/>
  <c r="C19" i="4"/>
  <c r="B20" i="4" l="1"/>
  <c r="D20" i="4"/>
  <c r="C20" i="4"/>
  <c r="A21" i="4"/>
  <c r="E19" i="4"/>
  <c r="A31" i="1"/>
  <c r="E30" i="1"/>
  <c r="C30" i="1"/>
  <c r="A22" i="4" l="1"/>
  <c r="D21" i="4"/>
  <c r="B21" i="4"/>
  <c r="C21" i="4"/>
  <c r="A32" i="1"/>
  <c r="C31" i="1"/>
  <c r="E31" i="1"/>
  <c r="E20" i="4"/>
  <c r="E21" i="4" l="1"/>
  <c r="C32" i="1"/>
  <c r="E32" i="1"/>
  <c r="A33" i="1"/>
  <c r="A23" i="4"/>
  <c r="C22" i="4"/>
  <c r="D22" i="4"/>
  <c r="E22" i="4" s="1"/>
  <c r="B22" i="4"/>
  <c r="A34" i="1" l="1"/>
  <c r="C33" i="1"/>
  <c r="E33" i="1"/>
  <c r="A24" i="4"/>
  <c r="D23" i="4"/>
  <c r="B23" i="4"/>
  <c r="C23" i="4"/>
  <c r="B24" i="4" l="1"/>
  <c r="D24" i="4"/>
  <c r="C24" i="4"/>
  <c r="A25" i="4"/>
  <c r="E23" i="4"/>
  <c r="A35" i="1"/>
  <c r="E34" i="1"/>
  <c r="C34" i="1"/>
  <c r="C35" i="1" l="1"/>
  <c r="E35" i="1"/>
  <c r="E24" i="4"/>
  <c r="A26" i="4"/>
  <c r="D25" i="4"/>
  <c r="B25" i="4"/>
  <c r="C25" i="4"/>
  <c r="A27" i="4" l="1"/>
  <c r="C26" i="4"/>
  <c r="D26" i="4"/>
  <c r="E26" i="4" s="1"/>
  <c r="B26" i="4"/>
  <c r="E25" i="4"/>
  <c r="A28" i="4" l="1"/>
  <c r="D27" i="4"/>
  <c r="B27" i="4"/>
  <c r="C27" i="4"/>
  <c r="E27" i="4" l="1"/>
  <c r="B28" i="4"/>
  <c r="D28" i="4"/>
  <c r="C28" i="4"/>
  <c r="A29" i="4"/>
  <c r="E28" i="4" l="1"/>
  <c r="D29" i="4"/>
  <c r="B29" i="4"/>
  <c r="C29" i="4"/>
  <c r="E29" i="4" l="1"/>
</calcChain>
</file>

<file path=xl/sharedStrings.xml><?xml version="1.0" encoding="utf-8"?>
<sst xmlns="http://schemas.openxmlformats.org/spreadsheetml/2006/main" count="44" uniqueCount="33">
  <si>
    <t>Abwurfwinkel</t>
  </si>
  <si>
    <t>alpha</t>
  </si>
  <si>
    <t>Ortsfaktor</t>
  </si>
  <si>
    <t>g</t>
  </si>
  <si>
    <t>°</t>
  </si>
  <si>
    <t>Startgeschwindigkeit</t>
  </si>
  <si>
    <r>
      <t>v</t>
    </r>
    <r>
      <rPr>
        <vertAlign val="subscript"/>
        <sz val="10"/>
        <rFont val="Arial"/>
        <family val="2"/>
      </rPr>
      <t>0x</t>
    </r>
  </si>
  <si>
    <r>
      <t>v</t>
    </r>
    <r>
      <rPr>
        <vertAlign val="subscript"/>
        <sz val="10"/>
        <rFont val="Arial"/>
        <family val="2"/>
      </rPr>
      <t>0y</t>
    </r>
  </si>
  <si>
    <t>m/s</t>
  </si>
  <si>
    <t>m/s²</t>
  </si>
  <si>
    <r>
      <t>v</t>
    </r>
    <r>
      <rPr>
        <b/>
        <vertAlign val="subscript"/>
        <sz val="10"/>
        <rFont val="Arial"/>
        <family val="2"/>
      </rPr>
      <t>0</t>
    </r>
  </si>
  <si>
    <t>Zeit</t>
  </si>
  <si>
    <t>t</t>
  </si>
  <si>
    <t>s</t>
  </si>
  <si>
    <t>X</t>
  </si>
  <si>
    <t>Y</t>
  </si>
  <si>
    <t>Starthöhe</t>
  </si>
  <si>
    <t>Höhe</t>
  </si>
  <si>
    <t>m</t>
  </si>
  <si>
    <t>End_Zeit</t>
  </si>
  <si>
    <t>aktuelle Wurfweite</t>
  </si>
  <si>
    <t>aktuelle Wurfdauer</t>
  </si>
  <si>
    <t>Korrekt:</t>
  </si>
  <si>
    <t>Maximale Wurfhöhe</t>
  </si>
  <si>
    <t>glchf.</t>
  </si>
  <si>
    <t>freier Fall</t>
  </si>
  <si>
    <t>Steighöhe:</t>
  </si>
  <si>
    <t>Steigzeit</t>
  </si>
  <si>
    <t>v0x</t>
  </si>
  <si>
    <t>v0y</t>
  </si>
  <si>
    <t>vo</t>
  </si>
  <si>
    <t>glchf_x</t>
  </si>
  <si>
    <t>Addiert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</si>
</sst>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0"/>
      <name val="Arial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Helv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0" fillId="2" borderId="2" xfId="0" applyFill="1" applyBorder="1"/>
    <xf numFmtId="0" fontId="0" fillId="3" borderId="0" xfId="0" applyFill="1"/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left"/>
    </xf>
    <xf numFmtId="0" fontId="1" fillId="3" borderId="0" xfId="0" applyFont="1" applyFill="1"/>
    <xf numFmtId="164" fontId="5" fillId="2" borderId="3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6" fillId="4" borderId="0" xfId="0" applyFont="1" applyFill="1"/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/>
    <xf numFmtId="164" fontId="1" fillId="5" borderId="0" xfId="0" applyNumberFormat="1" applyFont="1" applyFill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2" fontId="1" fillId="5" borderId="0" xfId="0" applyNumberFormat="1" applyFont="1" applyFill="1" applyAlignment="1">
      <alignment horizontal="center"/>
    </xf>
    <xf numFmtId="0" fontId="1" fillId="5" borderId="0" xfId="0" applyFont="1" applyFill="1"/>
    <xf numFmtId="0" fontId="3" fillId="4" borderId="0" xfId="1" applyFill="1"/>
    <xf numFmtId="0" fontId="1" fillId="6" borderId="4" xfId="0" applyFont="1" applyFill="1" applyBorder="1"/>
    <xf numFmtId="0" fontId="7" fillId="6" borderId="5" xfId="0" applyFont="1" applyFill="1" applyBorder="1"/>
    <xf numFmtId="0" fontId="1" fillId="6" borderId="6" xfId="0" applyFont="1" applyFill="1" applyBorder="1"/>
    <xf numFmtId="0" fontId="9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6" borderId="9" xfId="0" applyFont="1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2">
    <cellStyle name="Standard" xfId="0" builtinId="0"/>
    <cellStyle name="Standard_Einfache Bewegunge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Wurfbewegungen</a:t>
            </a:r>
          </a:p>
        </c:rich>
      </c:tx>
      <c:layout>
        <c:manualLayout>
          <c:xMode val="edge"/>
          <c:yMode val="edge"/>
          <c:x val="0.35531177897943733"/>
          <c:y val="2.7397300997224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4359838075"/>
          <c:y val="0.1506851554847369"/>
          <c:w val="0.854701873833698"/>
          <c:h val="0.750381632868437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'Würfe aller Art'!$C$15:$C$35</c:f>
              <c:numCache>
                <c:formatCode>0.000</c:formatCode>
                <c:ptCount val="21"/>
                <c:pt idx="0">
                  <c:v>0</c:v>
                </c:pt>
                <c:pt idx="1">
                  <c:v>1.0746059515266291</c:v>
                </c:pt>
                <c:pt idx="2">
                  <c:v>2.1492119030532582</c:v>
                </c:pt>
                <c:pt idx="3">
                  <c:v>3.2238178545798872</c:v>
                </c:pt>
                <c:pt idx="4">
                  <c:v>4.2984238061065163</c:v>
                </c:pt>
                <c:pt idx="5">
                  <c:v>5.3730297576331445</c:v>
                </c:pt>
                <c:pt idx="6">
                  <c:v>6.4476357091597736</c:v>
                </c:pt>
                <c:pt idx="7">
                  <c:v>7.5222416606864018</c:v>
                </c:pt>
                <c:pt idx="8">
                  <c:v>8.5968476122130308</c:v>
                </c:pt>
                <c:pt idx="9">
                  <c:v>9.6714535637396608</c:v>
                </c:pt>
                <c:pt idx="10">
                  <c:v>10.746059515266289</c:v>
                </c:pt>
                <c:pt idx="11">
                  <c:v>11.820665466792917</c:v>
                </c:pt>
                <c:pt idx="12">
                  <c:v>12.895271418319547</c:v>
                </c:pt>
                <c:pt idx="13">
                  <c:v>13.969877369846175</c:v>
                </c:pt>
                <c:pt idx="14">
                  <c:v>15.044483321372804</c:v>
                </c:pt>
                <c:pt idx="15">
                  <c:v>16.119089272899433</c:v>
                </c:pt>
                <c:pt idx="16">
                  <c:v>17.193695224426062</c:v>
                </c:pt>
                <c:pt idx="17">
                  <c:v>18.26830117595269</c:v>
                </c:pt>
                <c:pt idx="18">
                  <c:v>19.342907127479322</c:v>
                </c:pt>
                <c:pt idx="19">
                  <c:v>20.417513079005953</c:v>
                </c:pt>
                <c:pt idx="20">
                  <c:v>21.492119030532582</c:v>
                </c:pt>
              </c:numCache>
            </c:numRef>
          </c:xVal>
          <c:yVal>
            <c:numRef>
              <c:f>'Würfe aller Art'!$D$15:$D$35</c:f>
              <c:numCache>
                <c:formatCode>0.000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29-40BB-9225-7AAF747BF22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'Würfe aller Art'!$C$15:$C$35</c:f>
              <c:numCache>
                <c:formatCode>0.000</c:formatCode>
                <c:ptCount val="21"/>
                <c:pt idx="0">
                  <c:v>0</c:v>
                </c:pt>
                <c:pt idx="1">
                  <c:v>1.0746059515266291</c:v>
                </c:pt>
                <c:pt idx="2">
                  <c:v>2.1492119030532582</c:v>
                </c:pt>
                <c:pt idx="3">
                  <c:v>3.2238178545798872</c:v>
                </c:pt>
                <c:pt idx="4">
                  <c:v>4.2984238061065163</c:v>
                </c:pt>
                <c:pt idx="5">
                  <c:v>5.3730297576331445</c:v>
                </c:pt>
                <c:pt idx="6">
                  <c:v>6.4476357091597736</c:v>
                </c:pt>
                <c:pt idx="7">
                  <c:v>7.5222416606864018</c:v>
                </c:pt>
                <c:pt idx="8">
                  <c:v>8.5968476122130308</c:v>
                </c:pt>
                <c:pt idx="9">
                  <c:v>9.6714535637396608</c:v>
                </c:pt>
                <c:pt idx="10">
                  <c:v>10.746059515266289</c:v>
                </c:pt>
                <c:pt idx="11">
                  <c:v>11.820665466792917</c:v>
                </c:pt>
                <c:pt idx="12">
                  <c:v>12.895271418319547</c:v>
                </c:pt>
                <c:pt idx="13">
                  <c:v>13.969877369846175</c:v>
                </c:pt>
                <c:pt idx="14">
                  <c:v>15.044483321372804</c:v>
                </c:pt>
                <c:pt idx="15">
                  <c:v>16.119089272899433</c:v>
                </c:pt>
                <c:pt idx="16">
                  <c:v>17.193695224426062</c:v>
                </c:pt>
                <c:pt idx="17">
                  <c:v>18.26830117595269</c:v>
                </c:pt>
                <c:pt idx="18">
                  <c:v>19.342907127479322</c:v>
                </c:pt>
                <c:pt idx="19">
                  <c:v>20.417513079005953</c:v>
                </c:pt>
                <c:pt idx="20">
                  <c:v>21.492119030532582</c:v>
                </c:pt>
              </c:numCache>
            </c:numRef>
          </c:xVal>
          <c:yVal>
            <c:numRef>
              <c:f>'Würfe aller Art'!$E$15:$E$35</c:f>
              <c:numCache>
                <c:formatCode>0.000</c:formatCode>
                <c:ptCount val="21"/>
                <c:pt idx="0">
                  <c:v>2</c:v>
                </c:pt>
                <c:pt idx="1">
                  <c:v>3.2977317954213454</c:v>
                </c:pt>
                <c:pt idx="2">
                  <c:v>4.4400157401627531</c:v>
                </c:pt>
                <c:pt idx="3">
                  <c:v>5.4268518342242231</c:v>
                </c:pt>
                <c:pt idx="4">
                  <c:v>6.2582400776057545</c:v>
                </c:pt>
                <c:pt idx="5">
                  <c:v>6.9341804703073482</c:v>
                </c:pt>
                <c:pt idx="6">
                  <c:v>7.4546730123290033</c:v>
                </c:pt>
                <c:pt idx="7">
                  <c:v>7.8197177036707206</c:v>
                </c:pt>
                <c:pt idx="8">
                  <c:v>8.0293145443325002</c:v>
                </c:pt>
                <c:pt idx="9">
                  <c:v>8.0834635343143404</c:v>
                </c:pt>
                <c:pt idx="10">
                  <c:v>7.9821646736162446</c:v>
                </c:pt>
                <c:pt idx="11">
                  <c:v>7.7254179622382093</c:v>
                </c:pt>
                <c:pt idx="12">
                  <c:v>7.3132234001802381</c:v>
                </c:pt>
                <c:pt idx="13">
                  <c:v>6.7455809874423274</c:v>
                </c:pt>
                <c:pt idx="14">
                  <c:v>6.0224907240244772</c:v>
                </c:pt>
                <c:pt idx="15">
                  <c:v>5.1439526099266928</c:v>
                </c:pt>
                <c:pt idx="16">
                  <c:v>4.1099666451489654</c:v>
                </c:pt>
                <c:pt idx="17">
                  <c:v>2.9205328296913038</c:v>
                </c:pt>
                <c:pt idx="18">
                  <c:v>1.5756511635537009</c:v>
                </c:pt>
                <c:pt idx="19">
                  <c:v>7.5321646736160375E-2</c:v>
                </c:pt>
                <c:pt idx="20">
                  <c:v>-1.5804557207613215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29-40BB-9225-7AAF747BF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813232"/>
        <c:axId val="1"/>
      </c:scatterChart>
      <c:valAx>
        <c:axId val="411813232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6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</a:t>
                </a:r>
                <a:r>
                  <a:rPr lang="de-DE" sz="167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x</a:t>
                </a:r>
                <a:r>
                  <a:rPr lang="de-DE" sz="16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in m</a:t>
                </a:r>
              </a:p>
            </c:rich>
          </c:tx>
          <c:layout>
            <c:manualLayout>
              <c:xMode val="edge"/>
              <c:yMode val="edge"/>
              <c:x val="0.89743696752538293"/>
              <c:y val="0.621005489270430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6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</a:t>
                </a:r>
                <a:r>
                  <a:rPr lang="de-DE" sz="167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  <a:r>
                  <a:rPr lang="de-DE" sz="16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in m</a:t>
                </a:r>
              </a:p>
            </c:rich>
          </c:tx>
          <c:layout>
            <c:manualLayout>
              <c:xMode val="edge"/>
              <c:yMode val="edge"/>
              <c:x val="6.1050133845264145E-3"/>
              <c:y val="0.105022987156028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8132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040438650818"/>
          <c:y val="5.8098641493798051E-2"/>
          <c:w val="0.81601904089522648"/>
          <c:h val="0.8978880958132425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'senkrechter Wurf'!$A$2:$A$22</c:f>
              <c:numCache>
                <c:formatCode>General</c:formatCode>
                <c:ptCount val="21"/>
                <c:pt idx="0">
                  <c:v>0</c:v>
                </c:pt>
                <c:pt idx="1">
                  <c:v>0.10703363914373087</c:v>
                </c:pt>
                <c:pt idx="2">
                  <c:v>0.21406727828746175</c:v>
                </c:pt>
                <c:pt idx="3">
                  <c:v>0.32110091743119262</c:v>
                </c:pt>
                <c:pt idx="4">
                  <c:v>0.4281345565749235</c:v>
                </c:pt>
                <c:pt idx="5">
                  <c:v>0.53516819571865437</c:v>
                </c:pt>
                <c:pt idx="6">
                  <c:v>0.64220183486238525</c:v>
                </c:pt>
                <c:pt idx="7">
                  <c:v>0.74923547400611612</c:v>
                </c:pt>
                <c:pt idx="8">
                  <c:v>0.85626911314984699</c:v>
                </c:pt>
                <c:pt idx="9">
                  <c:v>0.96330275229357787</c:v>
                </c:pt>
                <c:pt idx="10">
                  <c:v>1.0703363914373087</c:v>
                </c:pt>
                <c:pt idx="11">
                  <c:v>1.1773700305810397</c:v>
                </c:pt>
                <c:pt idx="12">
                  <c:v>1.2844036697247705</c:v>
                </c:pt>
                <c:pt idx="13">
                  <c:v>1.3914373088685013</c:v>
                </c:pt>
                <c:pt idx="14">
                  <c:v>1.498470948012232</c:v>
                </c:pt>
                <c:pt idx="15">
                  <c:v>1.6055045871559628</c:v>
                </c:pt>
                <c:pt idx="16">
                  <c:v>1.7125382262996935</c:v>
                </c:pt>
                <c:pt idx="17">
                  <c:v>1.8195718654434243</c:v>
                </c:pt>
                <c:pt idx="18">
                  <c:v>1.9266055045871551</c:v>
                </c:pt>
                <c:pt idx="19">
                  <c:v>2.0336391437308858</c:v>
                </c:pt>
                <c:pt idx="20">
                  <c:v>2.1406727828746166</c:v>
                </c:pt>
              </c:numCache>
            </c:numRef>
          </c:xVal>
          <c:yVal>
            <c:numRef>
              <c:f>'senkrechter Wurf'!$B$2:$B$22</c:f>
              <c:numCache>
                <c:formatCode>General</c:formatCode>
                <c:ptCount val="21"/>
                <c:pt idx="0">
                  <c:v>0</c:v>
                </c:pt>
                <c:pt idx="1">
                  <c:v>1.0141437308868499</c:v>
                </c:pt>
                <c:pt idx="2">
                  <c:v>1.9159021406727827</c:v>
                </c:pt>
                <c:pt idx="3">
                  <c:v>2.705275229357798</c:v>
                </c:pt>
                <c:pt idx="4">
                  <c:v>3.3822629969418956</c:v>
                </c:pt>
                <c:pt idx="5">
                  <c:v>3.9468654434250761</c:v>
                </c:pt>
                <c:pt idx="6">
                  <c:v>4.3990825688073389</c:v>
                </c:pt>
                <c:pt idx="7">
                  <c:v>4.7389143730886847</c:v>
                </c:pt>
                <c:pt idx="8">
                  <c:v>4.9663608562691124</c:v>
                </c:pt>
                <c:pt idx="9">
                  <c:v>5.0814220183486229</c:v>
                </c:pt>
                <c:pt idx="10">
                  <c:v>5.0840978593272164</c:v>
                </c:pt>
                <c:pt idx="11">
                  <c:v>4.9743883792048917</c:v>
                </c:pt>
                <c:pt idx="12">
                  <c:v>4.7522935779816518</c:v>
                </c:pt>
                <c:pt idx="13">
                  <c:v>4.4178134556574928</c:v>
                </c:pt>
                <c:pt idx="14">
                  <c:v>3.9709480122324177</c:v>
                </c:pt>
                <c:pt idx="15">
                  <c:v>3.4116972477064245</c:v>
                </c:pt>
                <c:pt idx="16">
                  <c:v>2.740061162079515</c:v>
                </c:pt>
                <c:pt idx="17">
                  <c:v>1.9560397553516893</c:v>
                </c:pt>
                <c:pt idx="18">
                  <c:v>1.059633027522942</c:v>
                </c:pt>
                <c:pt idx="19">
                  <c:v>5.084097859328196E-2</c:v>
                </c:pt>
                <c:pt idx="20">
                  <c:v>-1.0703363914372979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83-499B-B38E-28C564A8977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'senkrechter Wurf'!$A$2:$A$22</c:f>
              <c:numCache>
                <c:formatCode>General</c:formatCode>
                <c:ptCount val="21"/>
                <c:pt idx="0">
                  <c:v>0</c:v>
                </c:pt>
                <c:pt idx="1">
                  <c:v>0.10703363914373087</c:v>
                </c:pt>
                <c:pt idx="2">
                  <c:v>0.21406727828746175</c:v>
                </c:pt>
                <c:pt idx="3">
                  <c:v>0.32110091743119262</c:v>
                </c:pt>
                <c:pt idx="4">
                  <c:v>0.4281345565749235</c:v>
                </c:pt>
                <c:pt idx="5">
                  <c:v>0.53516819571865437</c:v>
                </c:pt>
                <c:pt idx="6">
                  <c:v>0.64220183486238525</c:v>
                </c:pt>
                <c:pt idx="7">
                  <c:v>0.74923547400611612</c:v>
                </c:pt>
                <c:pt idx="8">
                  <c:v>0.85626911314984699</c:v>
                </c:pt>
                <c:pt idx="9">
                  <c:v>0.96330275229357787</c:v>
                </c:pt>
                <c:pt idx="10">
                  <c:v>1.0703363914373087</c:v>
                </c:pt>
                <c:pt idx="11">
                  <c:v>1.1773700305810397</c:v>
                </c:pt>
                <c:pt idx="12">
                  <c:v>1.2844036697247705</c:v>
                </c:pt>
                <c:pt idx="13">
                  <c:v>1.3914373088685013</c:v>
                </c:pt>
                <c:pt idx="14">
                  <c:v>1.498470948012232</c:v>
                </c:pt>
                <c:pt idx="15">
                  <c:v>1.6055045871559628</c:v>
                </c:pt>
                <c:pt idx="16">
                  <c:v>1.7125382262996935</c:v>
                </c:pt>
                <c:pt idx="17">
                  <c:v>1.8195718654434243</c:v>
                </c:pt>
                <c:pt idx="18">
                  <c:v>1.9266055045871551</c:v>
                </c:pt>
                <c:pt idx="19">
                  <c:v>2.0336391437308858</c:v>
                </c:pt>
                <c:pt idx="20">
                  <c:v>2.1406727828746166</c:v>
                </c:pt>
              </c:numCache>
            </c:numRef>
          </c:xVal>
          <c:yVal>
            <c:numRef>
              <c:f>'senkrechter Wurf'!$C$2:$C$22</c:f>
              <c:numCache>
                <c:formatCode>General</c:formatCode>
                <c:ptCount val="21"/>
                <c:pt idx="0">
                  <c:v>0</c:v>
                </c:pt>
                <c:pt idx="1">
                  <c:v>1.1807951070336391</c:v>
                </c:pt>
                <c:pt idx="2">
                  <c:v>2.3615902140672782</c:v>
                </c:pt>
                <c:pt idx="3">
                  <c:v>3.5423853211009169</c:v>
                </c:pt>
                <c:pt idx="4">
                  <c:v>4.7231804281345564</c:v>
                </c:pt>
                <c:pt idx="5">
                  <c:v>5.9039755351681951</c:v>
                </c:pt>
                <c:pt idx="6">
                  <c:v>7.0847706422018337</c:v>
                </c:pt>
                <c:pt idx="7">
                  <c:v>8.2655657492354724</c:v>
                </c:pt>
                <c:pt idx="8">
                  <c:v>9.4463608562691128</c:v>
                </c:pt>
                <c:pt idx="9">
                  <c:v>10.627155963302751</c:v>
                </c:pt>
                <c:pt idx="10">
                  <c:v>11.80795107033639</c:v>
                </c:pt>
                <c:pt idx="11">
                  <c:v>12.988746177370031</c:v>
                </c:pt>
                <c:pt idx="12">
                  <c:v>14.169541284403667</c:v>
                </c:pt>
                <c:pt idx="13">
                  <c:v>15.350336391437306</c:v>
                </c:pt>
                <c:pt idx="14">
                  <c:v>16.531131498470945</c:v>
                </c:pt>
                <c:pt idx="15">
                  <c:v>17.71192660550458</c:v>
                </c:pt>
                <c:pt idx="16">
                  <c:v>18.892721712538219</c:v>
                </c:pt>
                <c:pt idx="17">
                  <c:v>20.073516819571857</c:v>
                </c:pt>
                <c:pt idx="18">
                  <c:v>21.254311926605496</c:v>
                </c:pt>
                <c:pt idx="19">
                  <c:v>22.435107033639131</c:v>
                </c:pt>
                <c:pt idx="20">
                  <c:v>23.61590214067277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83-499B-B38E-28C564A8977B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'senkrechter Wurf'!$A$2:$A$22</c:f>
              <c:numCache>
                <c:formatCode>General</c:formatCode>
                <c:ptCount val="21"/>
                <c:pt idx="0">
                  <c:v>0</c:v>
                </c:pt>
                <c:pt idx="1">
                  <c:v>0.10703363914373087</c:v>
                </c:pt>
                <c:pt idx="2">
                  <c:v>0.21406727828746175</c:v>
                </c:pt>
                <c:pt idx="3">
                  <c:v>0.32110091743119262</c:v>
                </c:pt>
                <c:pt idx="4">
                  <c:v>0.4281345565749235</c:v>
                </c:pt>
                <c:pt idx="5">
                  <c:v>0.53516819571865437</c:v>
                </c:pt>
                <c:pt idx="6">
                  <c:v>0.64220183486238525</c:v>
                </c:pt>
                <c:pt idx="7">
                  <c:v>0.74923547400611612</c:v>
                </c:pt>
                <c:pt idx="8">
                  <c:v>0.85626911314984699</c:v>
                </c:pt>
                <c:pt idx="9">
                  <c:v>0.96330275229357787</c:v>
                </c:pt>
                <c:pt idx="10">
                  <c:v>1.0703363914373087</c:v>
                </c:pt>
                <c:pt idx="11">
                  <c:v>1.1773700305810397</c:v>
                </c:pt>
                <c:pt idx="12">
                  <c:v>1.2844036697247705</c:v>
                </c:pt>
                <c:pt idx="13">
                  <c:v>1.3914373088685013</c:v>
                </c:pt>
                <c:pt idx="14">
                  <c:v>1.498470948012232</c:v>
                </c:pt>
                <c:pt idx="15">
                  <c:v>1.6055045871559628</c:v>
                </c:pt>
                <c:pt idx="16">
                  <c:v>1.7125382262996935</c:v>
                </c:pt>
                <c:pt idx="17">
                  <c:v>1.8195718654434243</c:v>
                </c:pt>
                <c:pt idx="18">
                  <c:v>1.9266055045871551</c:v>
                </c:pt>
                <c:pt idx="19">
                  <c:v>2.0336391437308858</c:v>
                </c:pt>
                <c:pt idx="20">
                  <c:v>2.1406727828746166</c:v>
                </c:pt>
              </c:numCache>
            </c:numRef>
          </c:xVal>
          <c:yVal>
            <c:numRef>
              <c:f>'senkrechter Wurf'!$D$2:$D$22</c:f>
              <c:numCache>
                <c:formatCode>General</c:formatCode>
                <c:ptCount val="21"/>
                <c:pt idx="0">
                  <c:v>0</c:v>
                </c:pt>
                <c:pt idx="1">
                  <c:v>-5.728099954175199E-2</c:v>
                </c:pt>
                <c:pt idx="2">
                  <c:v>-0.22912399816700796</c:v>
                </c:pt>
                <c:pt idx="3">
                  <c:v>-0.51552899587576795</c:v>
                </c:pt>
                <c:pt idx="4">
                  <c:v>-0.91649599266803183</c:v>
                </c:pt>
                <c:pt idx="5">
                  <c:v>-1.4320249885437997</c:v>
                </c:pt>
                <c:pt idx="6">
                  <c:v>-2.0621159835030718</c:v>
                </c:pt>
                <c:pt idx="7">
                  <c:v>-2.8067689775458478</c:v>
                </c:pt>
                <c:pt idx="8">
                  <c:v>-3.6659839706721273</c:v>
                </c:pt>
                <c:pt idx="9">
                  <c:v>-4.639760962881911</c:v>
                </c:pt>
                <c:pt idx="10">
                  <c:v>-5.7280999541751987</c:v>
                </c:pt>
                <c:pt idx="11">
                  <c:v>-6.9310009445519922</c:v>
                </c:pt>
                <c:pt idx="12">
                  <c:v>-8.2484639340122872</c:v>
                </c:pt>
                <c:pt idx="13">
                  <c:v>-9.6804889225560853</c:v>
                </c:pt>
                <c:pt idx="14">
                  <c:v>-11.227075910183386</c:v>
                </c:pt>
                <c:pt idx="15">
                  <c:v>-12.888224896894192</c:v>
                </c:pt>
                <c:pt idx="16">
                  <c:v>-14.663935882688502</c:v>
                </c:pt>
                <c:pt idx="17">
                  <c:v>-16.554208867566317</c:v>
                </c:pt>
                <c:pt idx="18">
                  <c:v>-18.55904385152763</c:v>
                </c:pt>
                <c:pt idx="19">
                  <c:v>-20.678440834572452</c:v>
                </c:pt>
                <c:pt idx="20">
                  <c:v>-22.912399816700777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83-499B-B38E-28C564A8977B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'senkrechter Wurf'!$A$2:$A$22</c:f>
              <c:numCache>
                <c:formatCode>General</c:formatCode>
                <c:ptCount val="21"/>
                <c:pt idx="0">
                  <c:v>0</c:v>
                </c:pt>
                <c:pt idx="1">
                  <c:v>0.10703363914373087</c:v>
                </c:pt>
                <c:pt idx="2">
                  <c:v>0.21406727828746175</c:v>
                </c:pt>
                <c:pt idx="3">
                  <c:v>0.32110091743119262</c:v>
                </c:pt>
                <c:pt idx="4">
                  <c:v>0.4281345565749235</c:v>
                </c:pt>
                <c:pt idx="5">
                  <c:v>0.53516819571865437</c:v>
                </c:pt>
                <c:pt idx="6">
                  <c:v>0.64220183486238525</c:v>
                </c:pt>
                <c:pt idx="7">
                  <c:v>0.74923547400611612</c:v>
                </c:pt>
                <c:pt idx="8">
                  <c:v>0.85626911314984699</c:v>
                </c:pt>
                <c:pt idx="9">
                  <c:v>0.96330275229357787</c:v>
                </c:pt>
                <c:pt idx="10">
                  <c:v>1.0703363914373087</c:v>
                </c:pt>
                <c:pt idx="11">
                  <c:v>1.1773700305810397</c:v>
                </c:pt>
                <c:pt idx="12">
                  <c:v>1.2844036697247705</c:v>
                </c:pt>
                <c:pt idx="13">
                  <c:v>1.3914373088685013</c:v>
                </c:pt>
                <c:pt idx="14">
                  <c:v>1.498470948012232</c:v>
                </c:pt>
                <c:pt idx="15">
                  <c:v>1.6055045871559628</c:v>
                </c:pt>
                <c:pt idx="16">
                  <c:v>1.7125382262996935</c:v>
                </c:pt>
                <c:pt idx="17">
                  <c:v>1.8195718654434243</c:v>
                </c:pt>
                <c:pt idx="18">
                  <c:v>1.9266055045871551</c:v>
                </c:pt>
                <c:pt idx="19">
                  <c:v>2.0336391437308858</c:v>
                </c:pt>
                <c:pt idx="20">
                  <c:v>2.1406727828746166</c:v>
                </c:pt>
              </c:numCache>
            </c:numRef>
          </c:xVal>
          <c:yVal>
            <c:numRef>
              <c:f>'senkrechter Wurf'!$E$2:$E$22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83-499B-B38E-28C564A89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815528"/>
        <c:axId val="1"/>
      </c:scatterChart>
      <c:valAx>
        <c:axId val="41181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815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Der schiefe Wurf</a:t>
            </a:r>
          </a:p>
        </c:rich>
      </c:tx>
      <c:layout>
        <c:manualLayout>
          <c:xMode val="edge"/>
          <c:yMode val="edge"/>
          <c:x val="0.32900502444582075"/>
          <c:y val="2.8169038300023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2803289881143E-2"/>
          <c:y val="0.10915502341259027"/>
          <c:w val="0.85281565547140381"/>
          <c:h val="0.853873973469456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Wurf'!$C$2:$C$29</c:f>
              <c:numCache>
                <c:formatCode>General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12.000000000000002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31.999999999999996</c:v>
                </c:pt>
                <c:pt idx="9">
                  <c:v>36</c:v>
                </c:pt>
                <c:pt idx="10">
                  <c:v>39.999999999999993</c:v>
                </c:pt>
                <c:pt idx="11">
                  <c:v>43.999999999999993</c:v>
                </c:pt>
                <c:pt idx="12">
                  <c:v>48</c:v>
                </c:pt>
                <c:pt idx="13">
                  <c:v>52</c:v>
                </c:pt>
                <c:pt idx="14">
                  <c:v>56.000000000000007</c:v>
                </c:pt>
                <c:pt idx="15">
                  <c:v>60.000000000000007</c:v>
                </c:pt>
                <c:pt idx="16">
                  <c:v>64.000000000000014</c:v>
                </c:pt>
                <c:pt idx="17">
                  <c:v>68.000000000000014</c:v>
                </c:pt>
                <c:pt idx="18">
                  <c:v>72.000000000000014</c:v>
                </c:pt>
                <c:pt idx="19">
                  <c:v>76.000000000000028</c:v>
                </c:pt>
                <c:pt idx="20">
                  <c:v>80.000000000000014</c:v>
                </c:pt>
                <c:pt idx="21">
                  <c:v>84.000000000000028</c:v>
                </c:pt>
                <c:pt idx="22">
                  <c:v>88.000000000000028</c:v>
                </c:pt>
                <c:pt idx="23">
                  <c:v>92.000000000000028</c:v>
                </c:pt>
                <c:pt idx="24">
                  <c:v>96.000000000000028</c:v>
                </c:pt>
                <c:pt idx="25">
                  <c:v>100.00000000000003</c:v>
                </c:pt>
                <c:pt idx="26">
                  <c:v>104.00000000000004</c:v>
                </c:pt>
                <c:pt idx="27">
                  <c:v>108.00000000000004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3B-463C-B880-09CE564C49D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Wurf'!$D$2:$D$29</c:f>
              <c:numCache>
                <c:formatCode>0.0</c:formatCode>
                <c:ptCount val="28"/>
                <c:pt idx="0">
                  <c:v>0</c:v>
                </c:pt>
                <c:pt idx="1">
                  <c:v>-0.20000000000000004</c:v>
                </c:pt>
                <c:pt idx="2">
                  <c:v>-0.80000000000000016</c:v>
                </c:pt>
                <c:pt idx="3">
                  <c:v>-1.8000000000000005</c:v>
                </c:pt>
                <c:pt idx="4">
                  <c:v>-3.2000000000000006</c:v>
                </c:pt>
                <c:pt idx="5">
                  <c:v>-5</c:v>
                </c:pt>
                <c:pt idx="6">
                  <c:v>-7.1999999999999993</c:v>
                </c:pt>
                <c:pt idx="7">
                  <c:v>-9.7999999999999989</c:v>
                </c:pt>
                <c:pt idx="8">
                  <c:v>-12.799999999999997</c:v>
                </c:pt>
                <c:pt idx="9">
                  <c:v>-16.199999999999996</c:v>
                </c:pt>
                <c:pt idx="10">
                  <c:v>-19.999999999999996</c:v>
                </c:pt>
                <c:pt idx="11">
                  <c:v>-24.199999999999996</c:v>
                </c:pt>
                <c:pt idx="12">
                  <c:v>-28.799999999999997</c:v>
                </c:pt>
                <c:pt idx="13">
                  <c:v>-33.800000000000004</c:v>
                </c:pt>
                <c:pt idx="14">
                  <c:v>-39.20000000000001</c:v>
                </c:pt>
                <c:pt idx="15">
                  <c:v>-45.000000000000014</c:v>
                </c:pt>
                <c:pt idx="16">
                  <c:v>-51.200000000000017</c:v>
                </c:pt>
                <c:pt idx="17">
                  <c:v>-57.800000000000026</c:v>
                </c:pt>
                <c:pt idx="18">
                  <c:v>-64.800000000000026</c:v>
                </c:pt>
                <c:pt idx="19">
                  <c:v>-72.200000000000045</c:v>
                </c:pt>
                <c:pt idx="20">
                  <c:v>-80.000000000000028</c:v>
                </c:pt>
                <c:pt idx="21">
                  <c:v>-88.200000000000045</c:v>
                </c:pt>
                <c:pt idx="22">
                  <c:v>-96.800000000000054</c:v>
                </c:pt>
                <c:pt idx="23">
                  <c:v>-105.80000000000007</c:v>
                </c:pt>
                <c:pt idx="24">
                  <c:v>-115.20000000000009</c:v>
                </c:pt>
                <c:pt idx="25">
                  <c:v>-125.00000000000009</c:v>
                </c:pt>
                <c:pt idx="26">
                  <c:v>-135.2000000000001</c:v>
                </c:pt>
                <c:pt idx="27">
                  <c:v>-145.8000000000001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3B-463C-B880-09CE564C49D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Wurf'!$E$2:$E$29</c:f>
              <c:numCache>
                <c:formatCode>General</c:formatCode>
                <c:ptCount val="28"/>
                <c:pt idx="0">
                  <c:v>0</c:v>
                </c:pt>
                <c:pt idx="1">
                  <c:v>3.8</c:v>
                </c:pt>
                <c:pt idx="2">
                  <c:v>7.2</c:v>
                </c:pt>
                <c:pt idx="3">
                  <c:v>10.200000000000001</c:v>
                </c:pt>
                <c:pt idx="4">
                  <c:v>12.799999999999999</c:v>
                </c:pt>
                <c:pt idx="5">
                  <c:v>15</c:v>
                </c:pt>
                <c:pt idx="6">
                  <c:v>16.8</c:v>
                </c:pt>
                <c:pt idx="7">
                  <c:v>18.200000000000003</c:v>
                </c:pt>
                <c:pt idx="8">
                  <c:v>19.2</c:v>
                </c:pt>
                <c:pt idx="9">
                  <c:v>19.800000000000004</c:v>
                </c:pt>
                <c:pt idx="10">
                  <c:v>19.999999999999996</c:v>
                </c:pt>
                <c:pt idx="11">
                  <c:v>19.799999999999997</c:v>
                </c:pt>
                <c:pt idx="12">
                  <c:v>19.200000000000003</c:v>
                </c:pt>
                <c:pt idx="13">
                  <c:v>18.199999999999996</c:v>
                </c:pt>
                <c:pt idx="14">
                  <c:v>16.799999999999997</c:v>
                </c:pt>
                <c:pt idx="15">
                  <c:v>14.999999999999993</c:v>
                </c:pt>
                <c:pt idx="16">
                  <c:v>12.799999999999997</c:v>
                </c:pt>
                <c:pt idx="17">
                  <c:v>10.199999999999989</c:v>
                </c:pt>
                <c:pt idx="18">
                  <c:v>7.1999999999999886</c:v>
                </c:pt>
                <c:pt idx="19">
                  <c:v>3.7999999999999829</c:v>
                </c:pt>
                <c:pt idx="20">
                  <c:v>0</c:v>
                </c:pt>
                <c:pt idx="21">
                  <c:v>-4.2000000000000171</c:v>
                </c:pt>
                <c:pt idx="22">
                  <c:v>-8.8000000000000256</c:v>
                </c:pt>
                <c:pt idx="23">
                  <c:v>-13.80000000000004</c:v>
                </c:pt>
                <c:pt idx="24">
                  <c:v>-19.20000000000006</c:v>
                </c:pt>
                <c:pt idx="25">
                  <c:v>-25.000000000000057</c:v>
                </c:pt>
                <c:pt idx="26">
                  <c:v>-31.20000000000006</c:v>
                </c:pt>
                <c:pt idx="27">
                  <c:v>-37.800000000000054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3B-463C-B880-09CE564C49D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Wurf'!$F$2:$F$29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3B-463C-B880-09CE564C49DD}"/>
            </c:ext>
          </c:extLst>
        </c:ser>
        <c:ser>
          <c:idx val="5"/>
          <c:order val="4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Wurf'!$H$2:$H$29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43B-463C-B880-09CE564C49DD}"/>
            </c:ext>
          </c:extLst>
        </c:ser>
        <c:ser>
          <c:idx val="6"/>
          <c:order val="5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Wurf'!$I$2:$I$29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43B-463C-B880-09CE564C49DD}"/>
            </c:ext>
          </c:extLst>
        </c:ser>
        <c:ser>
          <c:idx val="7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Wurf'!$J$2:$J$29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43B-463C-B880-09CE564C49DD}"/>
            </c:ext>
          </c:extLst>
        </c:ser>
        <c:ser>
          <c:idx val="8"/>
          <c:order val="7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Wurf'!$K$2:$K$29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43B-463C-B880-09CE564C49DD}"/>
            </c:ext>
          </c:extLst>
        </c:ser>
        <c:ser>
          <c:idx val="9"/>
          <c:order val="8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Wurf'!$L$2:$L$29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43B-463C-B880-09CE564C49DD}"/>
            </c:ext>
          </c:extLst>
        </c:ser>
        <c:ser>
          <c:idx val="10"/>
          <c:order val="9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Wurf'!$M$2:$M$29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43B-463C-B880-09CE564C49DD}"/>
            </c:ext>
          </c:extLst>
        </c:ser>
        <c:ser>
          <c:idx val="11"/>
          <c:order val="10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Wurf'!$N$2:$N$29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43B-463C-B880-09CE564C49DD}"/>
            </c:ext>
          </c:extLst>
        </c:ser>
        <c:ser>
          <c:idx val="12"/>
          <c:order val="11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Wurf'!$O$2:$O$29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43B-463C-B880-09CE564C49DD}"/>
            </c:ext>
          </c:extLst>
        </c:ser>
        <c:ser>
          <c:idx val="13"/>
          <c:order val="12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Wurf'!$P$2:$P$29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43B-463C-B880-09CE564C49DD}"/>
            </c:ext>
          </c:extLst>
        </c:ser>
        <c:ser>
          <c:idx val="14"/>
          <c:order val="13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Wurf'!$Q$2:$Q$29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43B-463C-B880-09CE564C49DD}"/>
            </c:ext>
          </c:extLst>
        </c:ser>
        <c:ser>
          <c:idx val="15"/>
          <c:order val="14"/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Wurf'!$R$2:$R$29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43B-463C-B880-09CE564C49DD}"/>
            </c:ext>
          </c:extLst>
        </c:ser>
        <c:ser>
          <c:idx val="16"/>
          <c:order val="15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Wurf'!$S$2:$S$29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43B-463C-B880-09CE564C49DD}"/>
            </c:ext>
          </c:extLst>
        </c:ser>
        <c:ser>
          <c:idx val="17"/>
          <c:order val="16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Wurf'!$T$2:$T$29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43B-463C-B880-09CE564C49DD}"/>
            </c:ext>
          </c:extLst>
        </c:ser>
        <c:ser>
          <c:idx val="18"/>
          <c:order val="17"/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Wurf'!$U$2:$U$29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43B-463C-B880-09CE564C49DD}"/>
            </c:ext>
          </c:extLst>
        </c:ser>
        <c:ser>
          <c:idx val="19"/>
          <c:order val="18"/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Wurf'!$V$2:$V$29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43B-463C-B880-09CE564C49DD}"/>
            </c:ext>
          </c:extLst>
        </c:ser>
        <c:ser>
          <c:idx val="20"/>
          <c:order val="19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Wurf'!$W$2:$W$29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43B-463C-B880-09CE564C49DD}"/>
            </c:ext>
          </c:extLst>
        </c:ser>
        <c:ser>
          <c:idx val="21"/>
          <c:order val="20"/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Wurf'!$X$2:$X$29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43B-463C-B880-09CE564C49DD}"/>
            </c:ext>
          </c:extLst>
        </c:ser>
        <c:ser>
          <c:idx val="22"/>
          <c:order val="21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Wurf'!$Y$2:$Y$29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43B-463C-B880-09CE564C49DD}"/>
            </c:ext>
          </c:extLst>
        </c:ser>
        <c:ser>
          <c:idx val="23"/>
          <c:order val="22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Wurf'!$Z$2:$Z$29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43B-463C-B880-09CE564C49DD}"/>
            </c:ext>
          </c:extLst>
        </c:ser>
        <c:ser>
          <c:idx val="24"/>
          <c:order val="23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Wurf'!$AA$2:$AA$29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43B-463C-B880-09CE564C49DD}"/>
            </c:ext>
          </c:extLst>
        </c:ser>
        <c:ser>
          <c:idx val="25"/>
          <c:order val="24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Wurf'!$AB$2:$AB$29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43B-463C-B880-09CE564C49DD}"/>
            </c:ext>
          </c:extLst>
        </c:ser>
        <c:ser>
          <c:idx val="26"/>
          <c:order val="25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Wurf'!$AC$2:$AC$29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43B-463C-B880-09CE564C49DD}"/>
            </c:ext>
          </c:extLst>
        </c:ser>
        <c:ser>
          <c:idx val="27"/>
          <c:order val="26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Wurf'!$AD$2:$AD$29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43B-463C-B880-09CE564C49DD}"/>
            </c:ext>
          </c:extLst>
        </c:ser>
        <c:ser>
          <c:idx val="28"/>
          <c:order val="27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Wurf'!$AE$2:$AE$29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43B-463C-B880-09CE564C49DD}"/>
            </c:ext>
          </c:extLst>
        </c:ser>
        <c:ser>
          <c:idx val="29"/>
          <c:order val="2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Wurf'!$AF$2:$AF$29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43B-463C-B880-09CE564C49DD}"/>
            </c:ext>
          </c:extLst>
        </c:ser>
        <c:ser>
          <c:idx val="30"/>
          <c:order val="29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Wurf'!$AG$2:$AG$29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43B-463C-B880-09CE564C49DD}"/>
            </c:ext>
          </c:extLst>
        </c:ser>
        <c:ser>
          <c:idx val="31"/>
          <c:order val="3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Wurf'!$AH$2:$AH$29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43B-463C-B880-09CE564C49DD}"/>
            </c:ext>
          </c:extLst>
        </c:ser>
        <c:ser>
          <c:idx val="32"/>
          <c:order val="31"/>
          <c:spPr>
            <a:ln w="12700">
              <a:solidFill>
                <a:srgbClr val="FF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Wurf'!$AI$2:$AI$29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43B-463C-B880-09CE564C49DD}"/>
            </c:ext>
          </c:extLst>
        </c:ser>
        <c:ser>
          <c:idx val="33"/>
          <c:order val="3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Wurf'!$AJ$2:$AJ$29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143B-463C-B880-09CE564C49DD}"/>
            </c:ext>
          </c:extLst>
        </c:ser>
        <c:ser>
          <c:idx val="34"/>
          <c:order val="33"/>
          <c:spPr>
            <a:ln w="12700">
              <a:solidFill>
                <a:srgbClr val="00FF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Wurf'!$AK$2:$AK$29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143B-463C-B880-09CE564C49DD}"/>
            </c:ext>
          </c:extLst>
        </c:ser>
        <c:ser>
          <c:idx val="35"/>
          <c:order val="3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Wurf'!$AL$2:$AL$29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143B-463C-B880-09CE564C49DD}"/>
            </c:ext>
          </c:extLst>
        </c:ser>
        <c:ser>
          <c:idx val="36"/>
          <c:order val="35"/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Wurf'!$AM$2:$AM$29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143B-463C-B880-09CE564C49DD}"/>
            </c:ext>
          </c:extLst>
        </c:ser>
        <c:ser>
          <c:idx val="37"/>
          <c:order val="36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Wurf'!$AN$2:$AN$29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143B-463C-B880-09CE564C49DD}"/>
            </c:ext>
          </c:extLst>
        </c:ser>
        <c:ser>
          <c:idx val="38"/>
          <c:order val="37"/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Wurf'!$AO$2:$AO$29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143B-463C-B880-09CE564C49DD}"/>
            </c:ext>
          </c:extLst>
        </c:ser>
        <c:ser>
          <c:idx val="39"/>
          <c:order val="38"/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Wurf'!$AP$2:$AP$29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6-143B-463C-B880-09CE564C49DD}"/>
            </c:ext>
          </c:extLst>
        </c:ser>
        <c:ser>
          <c:idx val="40"/>
          <c:order val="39"/>
          <c:spPr>
            <a:ln w="12700">
              <a:solidFill>
                <a:srgbClr val="008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Wurf'!$AQ$2:$AQ$29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143B-463C-B880-09CE564C49DD}"/>
            </c:ext>
          </c:extLst>
        </c:ser>
        <c:ser>
          <c:idx val="41"/>
          <c:order val="4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Wurf'!$AR$2:$AR$29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143B-463C-B880-09CE564C49DD}"/>
            </c:ext>
          </c:extLst>
        </c:ser>
        <c:ser>
          <c:idx val="42"/>
          <c:order val="41"/>
          <c:spPr>
            <a:ln w="12700">
              <a:solidFill>
                <a:srgbClr val="8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80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Wurf'!$AS$2:$AS$29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143B-463C-B880-09CE564C49DD}"/>
            </c:ext>
          </c:extLst>
        </c:ser>
        <c:ser>
          <c:idx val="43"/>
          <c:order val="42"/>
          <c:spPr>
            <a:ln w="12700">
              <a:solidFill>
                <a:srgbClr val="8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Wurf'!$AT$2:$AT$29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A-143B-463C-B880-09CE564C49DD}"/>
            </c:ext>
          </c:extLst>
        </c:ser>
        <c:ser>
          <c:idx val="44"/>
          <c:order val="4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Wurf'!$AU$2:$AU$29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143B-463C-B880-09CE564C49DD}"/>
            </c:ext>
          </c:extLst>
        </c:ser>
        <c:ser>
          <c:idx val="45"/>
          <c:order val="44"/>
          <c:spPr>
            <a:ln w="12700">
              <a:solidFill>
                <a:srgbClr val="C0C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Wurf'!$AV$2:$AV$29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143B-463C-B880-09CE564C49DD}"/>
            </c:ext>
          </c:extLst>
        </c:ser>
        <c:ser>
          <c:idx val="46"/>
          <c:order val="45"/>
          <c:spPr>
            <a:ln w="12700">
              <a:solidFill>
                <a:srgbClr val="8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Wurf'!$AW$2:$AW$29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143B-463C-B880-09CE564C49DD}"/>
            </c:ext>
          </c:extLst>
        </c:ser>
        <c:ser>
          <c:idx val="47"/>
          <c:order val="46"/>
          <c:spPr>
            <a:ln w="12700">
              <a:solidFill>
                <a:srgbClr val="99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Wurf'!$AX$2:$AX$29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E-143B-463C-B880-09CE564C49DD}"/>
            </c:ext>
          </c:extLst>
        </c:ser>
        <c:ser>
          <c:idx val="48"/>
          <c:order val="47"/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Wurf'!$AY$2:$AY$29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143B-463C-B880-09CE564C49DD}"/>
            </c:ext>
          </c:extLst>
        </c:ser>
        <c:ser>
          <c:idx val="49"/>
          <c:order val="48"/>
          <c:spPr>
            <a:ln w="12700">
              <a:solidFill>
                <a:srgbClr val="FF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FF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Wurf'!$AZ$2:$AZ$29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0-143B-463C-B880-09CE564C49DD}"/>
            </c:ext>
          </c:extLst>
        </c:ser>
        <c:ser>
          <c:idx val="50"/>
          <c:order val="4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Wurf'!$BA$2:$BA$29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143B-463C-B880-09CE564C49DD}"/>
            </c:ext>
          </c:extLst>
        </c:ser>
        <c:ser>
          <c:idx val="51"/>
          <c:order val="50"/>
          <c:spPr>
            <a:ln w="12700">
              <a:solidFill>
                <a:srgbClr val="6600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Wurf'!$BB$2:$BB$29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2-143B-463C-B880-09CE564C49DD}"/>
            </c:ext>
          </c:extLst>
        </c:ser>
        <c:ser>
          <c:idx val="52"/>
          <c:order val="51"/>
          <c:spPr>
            <a:ln w="127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Wurf'!$BC$2:$BC$29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3-143B-463C-B880-09CE564C49DD}"/>
            </c:ext>
          </c:extLst>
        </c:ser>
        <c:ser>
          <c:idx val="53"/>
          <c:order val="52"/>
          <c:spPr>
            <a:ln w="12700">
              <a:solidFill>
                <a:srgbClr val="0066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66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Wurf'!$BD$2:$BD$29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4-143B-463C-B880-09CE564C49DD}"/>
            </c:ext>
          </c:extLst>
        </c:ser>
        <c:ser>
          <c:idx val="54"/>
          <c:order val="53"/>
          <c:spPr>
            <a:ln w="12700">
              <a:solidFill>
                <a:srgbClr val="CC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Wurf'!$BE$2:$BE$29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5-143B-463C-B880-09CE564C49DD}"/>
            </c:ext>
          </c:extLst>
        </c:ser>
        <c:ser>
          <c:idx val="55"/>
          <c:order val="54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Wurf'!$BF$2:$BF$29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6-143B-463C-B880-09CE564C49DD}"/>
            </c:ext>
          </c:extLst>
        </c:ser>
        <c:ser>
          <c:idx val="56"/>
          <c:order val="55"/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Wurf'!$BG$2:$BG$29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7-143B-463C-B880-09CE564C49DD}"/>
            </c:ext>
          </c:extLst>
        </c:ser>
        <c:ser>
          <c:idx val="57"/>
          <c:order val="5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Wurf'!$BH$2:$BH$29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8-143B-463C-B880-09CE564C49DD}"/>
            </c:ext>
          </c:extLst>
        </c:ser>
        <c:ser>
          <c:idx val="58"/>
          <c:order val="57"/>
          <c:spPr>
            <a:ln w="12700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Wurf'!$BI$2:$BI$29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9-143B-463C-B880-09CE564C49DD}"/>
            </c:ext>
          </c:extLst>
        </c:ser>
        <c:ser>
          <c:idx val="59"/>
          <c:order val="58"/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Wurf'!$BJ$2:$BJ$29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A-143B-463C-B880-09CE564C49DD}"/>
            </c:ext>
          </c:extLst>
        </c:ser>
        <c:ser>
          <c:idx val="60"/>
          <c:order val="5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Wurf'!$BK$2:$BK$29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B-143B-463C-B880-09CE564C49DD}"/>
            </c:ext>
          </c:extLst>
        </c:ser>
        <c:ser>
          <c:idx val="61"/>
          <c:order val="60"/>
          <c:spPr>
            <a:ln w="12700">
              <a:solidFill>
                <a:srgbClr val="00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Wurf'!$BL$2:$BL$29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C-143B-463C-B880-09CE564C49DD}"/>
            </c:ext>
          </c:extLst>
        </c:ser>
        <c:ser>
          <c:idx val="62"/>
          <c:order val="6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Wurf'!$BM$2:$BM$29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D-143B-463C-B880-09CE564C49DD}"/>
            </c:ext>
          </c:extLst>
        </c:ser>
        <c:ser>
          <c:idx val="63"/>
          <c:order val="62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Wurf'!$BN$2:$BN$29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E-143B-463C-B880-09CE564C49DD}"/>
            </c:ext>
          </c:extLst>
        </c:ser>
        <c:ser>
          <c:idx val="64"/>
          <c:order val="63"/>
          <c:spPr>
            <a:ln w="12700">
              <a:solidFill>
                <a:srgbClr val="CC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Wurf'!$BO$2:$BO$29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F-143B-463C-B880-09CE564C49DD}"/>
            </c:ext>
          </c:extLst>
        </c:ser>
        <c:ser>
          <c:idx val="65"/>
          <c:order val="64"/>
          <c:spPr>
            <a:ln w="12700">
              <a:solidFill>
                <a:srgbClr val="CCFF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Wurf'!$BP$2:$BP$29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0-143B-463C-B880-09CE564C49DD}"/>
            </c:ext>
          </c:extLst>
        </c:ser>
        <c:ser>
          <c:idx val="66"/>
          <c:order val="65"/>
          <c:spPr>
            <a:ln w="12700">
              <a:solidFill>
                <a:srgbClr val="FFFF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Wurf'!$BQ$2:$BQ$29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1-143B-463C-B880-09CE564C49DD}"/>
            </c:ext>
          </c:extLst>
        </c:ser>
        <c:ser>
          <c:idx val="67"/>
          <c:order val="66"/>
          <c:spPr>
            <a:ln w="12700">
              <a:solidFill>
                <a:srgbClr val="99CC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Wurf'!$BR$2:$BR$29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2-143B-463C-B880-09CE564C49DD}"/>
            </c:ext>
          </c:extLst>
        </c:ser>
        <c:ser>
          <c:idx val="68"/>
          <c:order val="67"/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Wurf'!$BS$2:$BS$29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3-143B-463C-B880-09CE564C49DD}"/>
            </c:ext>
          </c:extLst>
        </c:ser>
        <c:ser>
          <c:idx val="69"/>
          <c:order val="68"/>
          <c:spPr>
            <a:ln w="12700">
              <a:solidFill>
                <a:srgbClr val="CC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Wurf'!$BT$2:$BT$29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4-143B-463C-B880-09CE564C49DD}"/>
            </c:ext>
          </c:extLst>
        </c:ser>
        <c:ser>
          <c:idx val="70"/>
          <c:order val="69"/>
          <c:spPr>
            <a:ln w="12700">
              <a:solidFill>
                <a:srgbClr val="FFCC99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Wurf'!$BU$2:$BU$29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5-143B-463C-B880-09CE564C49DD}"/>
            </c:ext>
          </c:extLst>
        </c:ser>
        <c:ser>
          <c:idx val="71"/>
          <c:order val="70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Wurf'!$BV$2:$BV$29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6-143B-463C-B880-09CE564C49DD}"/>
            </c:ext>
          </c:extLst>
        </c:ser>
        <c:ser>
          <c:idx val="72"/>
          <c:order val="71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Wurf'!$BW$2:$BW$29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7-143B-463C-B880-09CE564C49DD}"/>
            </c:ext>
          </c:extLst>
        </c:ser>
        <c:ser>
          <c:idx val="73"/>
          <c:order val="72"/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Wurf'!$BX$2:$BX$29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8-143B-463C-B880-09CE564C49DD}"/>
            </c:ext>
          </c:extLst>
        </c:ser>
        <c:ser>
          <c:idx val="74"/>
          <c:order val="73"/>
          <c:spPr>
            <a:ln w="12700">
              <a:solidFill>
                <a:srgbClr val="FF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Wurf'!$BY$2:$BY$29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9-143B-463C-B880-09CE564C49DD}"/>
            </c:ext>
          </c:extLst>
        </c:ser>
        <c:ser>
          <c:idx val="75"/>
          <c:order val="74"/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Wurf'!$BZ$2:$BZ$29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A-143B-463C-B880-09CE564C49DD}"/>
            </c:ext>
          </c:extLst>
        </c:ser>
        <c:ser>
          <c:idx val="76"/>
          <c:order val="75"/>
          <c:spPr>
            <a:ln w="12700">
              <a:solidFill>
                <a:srgbClr val="FF66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Wurf'!$CA$2:$CA$29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B-143B-463C-B880-09CE564C49DD}"/>
            </c:ext>
          </c:extLst>
        </c:ser>
        <c:ser>
          <c:idx val="77"/>
          <c:order val="76"/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Wurf'!$CB$2:$CB$29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C-143B-463C-B880-09CE564C49DD}"/>
            </c:ext>
          </c:extLst>
        </c:ser>
        <c:ser>
          <c:idx val="78"/>
          <c:order val="77"/>
          <c:spPr>
            <a:ln w="12700">
              <a:solidFill>
                <a:srgbClr val="96969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Wurf'!$CC$2:$CC$29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D-143B-463C-B880-09CE564C49DD}"/>
            </c:ext>
          </c:extLst>
        </c:ser>
        <c:ser>
          <c:idx val="79"/>
          <c:order val="78"/>
          <c:spPr>
            <a:ln w="12700">
              <a:solidFill>
                <a:srgbClr val="0033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Wurf'!$CD$2:$CD$29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E-143B-463C-B880-09CE564C49DD}"/>
            </c:ext>
          </c:extLst>
        </c:ser>
        <c:ser>
          <c:idx val="80"/>
          <c:order val="79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Wurf'!$CE$2:$CE$29</c:f>
              <c:numCache>
                <c:formatCode>General</c:formatCode>
                <c:ptCount val="2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F-143B-463C-B880-09CE564C49DD}"/>
            </c:ext>
          </c:extLst>
        </c:ser>
        <c:ser>
          <c:idx val="83"/>
          <c:order val="80"/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'schiefer Wurf'!$B$2:$B$29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6.0000000000000009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32.000000000000007</c:v>
                </c:pt>
                <c:pt idx="17">
                  <c:v>34.000000000000007</c:v>
                </c:pt>
                <c:pt idx="18">
                  <c:v>36.000000000000007</c:v>
                </c:pt>
                <c:pt idx="19">
                  <c:v>38.000000000000014</c:v>
                </c:pt>
                <c:pt idx="20">
                  <c:v>40.000000000000007</c:v>
                </c:pt>
                <c:pt idx="21">
                  <c:v>42.000000000000014</c:v>
                </c:pt>
                <c:pt idx="22">
                  <c:v>44.000000000000014</c:v>
                </c:pt>
                <c:pt idx="23">
                  <c:v>46.000000000000014</c:v>
                </c:pt>
                <c:pt idx="24">
                  <c:v>48.000000000000014</c:v>
                </c:pt>
                <c:pt idx="25">
                  <c:v>50.000000000000014</c:v>
                </c:pt>
                <c:pt idx="26">
                  <c:v>52.000000000000021</c:v>
                </c:pt>
                <c:pt idx="27">
                  <c:v>54.000000000000021</c:v>
                </c:pt>
              </c:numCache>
            </c:numRef>
          </c:xVal>
          <c:yVal>
            <c:numRef>
              <c:f>'schiefer Wurf'!$D$2:$D$29</c:f>
              <c:numCache>
                <c:formatCode>0.0</c:formatCode>
                <c:ptCount val="28"/>
                <c:pt idx="0">
                  <c:v>0</c:v>
                </c:pt>
                <c:pt idx="1">
                  <c:v>-0.20000000000000004</c:v>
                </c:pt>
                <c:pt idx="2">
                  <c:v>-0.80000000000000016</c:v>
                </c:pt>
                <c:pt idx="3">
                  <c:v>-1.8000000000000005</c:v>
                </c:pt>
                <c:pt idx="4">
                  <c:v>-3.2000000000000006</c:v>
                </c:pt>
                <c:pt idx="5">
                  <c:v>-5</c:v>
                </c:pt>
                <c:pt idx="6">
                  <c:v>-7.1999999999999993</c:v>
                </c:pt>
                <c:pt idx="7">
                  <c:v>-9.7999999999999989</c:v>
                </c:pt>
                <c:pt idx="8">
                  <c:v>-12.799999999999997</c:v>
                </c:pt>
                <c:pt idx="9">
                  <c:v>-16.199999999999996</c:v>
                </c:pt>
                <c:pt idx="10">
                  <c:v>-19.999999999999996</c:v>
                </c:pt>
                <c:pt idx="11">
                  <c:v>-24.199999999999996</c:v>
                </c:pt>
                <c:pt idx="12">
                  <c:v>-28.799999999999997</c:v>
                </c:pt>
                <c:pt idx="13">
                  <c:v>-33.800000000000004</c:v>
                </c:pt>
                <c:pt idx="14">
                  <c:v>-39.20000000000001</c:v>
                </c:pt>
                <c:pt idx="15">
                  <c:v>-45.000000000000014</c:v>
                </c:pt>
                <c:pt idx="16">
                  <c:v>-51.200000000000017</c:v>
                </c:pt>
                <c:pt idx="17">
                  <c:v>-57.800000000000026</c:v>
                </c:pt>
                <c:pt idx="18">
                  <c:v>-64.800000000000026</c:v>
                </c:pt>
                <c:pt idx="19">
                  <c:v>-72.200000000000045</c:v>
                </c:pt>
                <c:pt idx="20">
                  <c:v>-80.000000000000028</c:v>
                </c:pt>
                <c:pt idx="21">
                  <c:v>-88.200000000000045</c:v>
                </c:pt>
                <c:pt idx="22">
                  <c:v>-96.800000000000054</c:v>
                </c:pt>
                <c:pt idx="23">
                  <c:v>-105.80000000000007</c:v>
                </c:pt>
                <c:pt idx="24">
                  <c:v>-115.20000000000009</c:v>
                </c:pt>
                <c:pt idx="25">
                  <c:v>-125.00000000000009</c:v>
                </c:pt>
                <c:pt idx="26">
                  <c:v>-135.2000000000001</c:v>
                </c:pt>
                <c:pt idx="27">
                  <c:v>-145.8000000000001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0-143B-463C-B880-09CE564C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732696"/>
        <c:axId val="1"/>
      </c:scatterChart>
      <c:valAx>
        <c:axId val="315732696"/>
        <c:scaling>
          <c:orientation val="minMax"/>
          <c:max val="6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</a:t>
                </a:r>
                <a:r>
                  <a:rPr lang="de-DE" sz="9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x</a:t>
                </a:r>
                <a:r>
                  <a:rPr lang="de-DE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 m</a:t>
                </a:r>
              </a:p>
            </c:rich>
          </c:tx>
          <c:layout>
            <c:manualLayout>
              <c:xMode val="edge"/>
              <c:yMode val="edge"/>
              <c:x val="0.85930917569072918"/>
              <c:y val="0.48239478088789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21"/>
          <c:min val="-1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</a:t>
                </a:r>
                <a:r>
                  <a:rPr lang="de-DE" sz="9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  <a:r>
                  <a:rPr lang="de-DE" sz="9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 m</a:t>
                </a:r>
              </a:p>
            </c:rich>
          </c:tx>
          <c:layout>
            <c:manualLayout>
              <c:xMode val="edge"/>
              <c:yMode val="edge"/>
              <c:x val="1.0822533698875682E-2"/>
              <c:y val="4.5774687237537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5732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 verticalDpi="0"/>
  </c:printSettings>
</c:chartSpace>
</file>

<file path=xl/ctrlProps/ctrlProp1.xml><?xml version="1.0" encoding="utf-8"?>
<formControlPr xmlns="http://schemas.microsoft.com/office/spreadsheetml/2009/9/main" objectType="Scroll" dx="12" fmlaLink="alpha" horiz="1" max="360" page="10" val="52"/>
</file>

<file path=xl/ctrlProps/ctrlProp2.xml><?xml version="1.0" encoding="utf-8"?>
<formControlPr xmlns="http://schemas.microsoft.com/office/spreadsheetml/2009/9/main" objectType="Scroll" dx="12" fmlaLink="vnull" horiz="1" max="360" page="10" val="14"/>
</file>

<file path=xl/ctrlProps/ctrlProp3.xml><?xml version="1.0" encoding="utf-8"?>
<formControlPr xmlns="http://schemas.microsoft.com/office/spreadsheetml/2009/9/main" objectType="Scroll" dx="12" fmlaLink="g_ort" horiz="1" max="274" page="100" val="10"/>
</file>

<file path=xl/ctrlProps/ctrlProp4.xml><?xml version="1.0" encoding="utf-8"?>
<formControlPr xmlns="http://schemas.microsoft.com/office/spreadsheetml/2009/9/main" objectType="Scroll" dx="12" fmlaLink="sh" horiz="1" max="100" page="10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</xdr:row>
          <xdr:rowOff>9525</xdr:rowOff>
        </xdr:from>
        <xdr:to>
          <xdr:col>5</xdr:col>
          <xdr:colOff>19050</xdr:colOff>
          <xdr:row>2</xdr:row>
          <xdr:rowOff>190500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</xdr:row>
          <xdr:rowOff>9525</xdr:rowOff>
        </xdr:from>
        <xdr:to>
          <xdr:col>5</xdr:col>
          <xdr:colOff>19050</xdr:colOff>
          <xdr:row>3</xdr:row>
          <xdr:rowOff>190500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28575</xdr:rowOff>
        </xdr:from>
        <xdr:to>
          <xdr:col>4</xdr:col>
          <xdr:colOff>733425</xdr:colOff>
          <xdr:row>7</xdr:row>
          <xdr:rowOff>209550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342900</xdr:colOff>
      <xdr:row>8</xdr:row>
      <xdr:rowOff>123825</xdr:rowOff>
    </xdr:from>
    <xdr:to>
      <xdr:col>16</xdr:col>
      <xdr:colOff>38100</xdr:colOff>
      <xdr:row>34</xdr:row>
      <xdr:rowOff>57150</xdr:rowOff>
    </xdr:to>
    <xdr:graphicFrame macro="">
      <xdr:nvGraphicFramePr>
        <xdr:cNvPr id="1029" name="Diagramm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</xdr:row>
          <xdr:rowOff>9525</xdr:rowOff>
        </xdr:from>
        <xdr:to>
          <xdr:col>5</xdr:col>
          <xdr:colOff>19050</xdr:colOff>
          <xdr:row>1</xdr:row>
          <xdr:rowOff>190500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</xdr:row>
      <xdr:rowOff>85725</xdr:rowOff>
    </xdr:from>
    <xdr:to>
      <xdr:col>11</xdr:col>
      <xdr:colOff>238125</xdr:colOff>
      <xdr:row>35</xdr:row>
      <xdr:rowOff>152400</xdr:rowOff>
    </xdr:to>
    <xdr:graphicFrame macro="">
      <xdr:nvGraphicFramePr>
        <xdr:cNvPr id="2049" name="Diagramm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6</xdr:row>
      <xdr:rowOff>0</xdr:rowOff>
    </xdr:from>
    <xdr:to>
      <xdr:col>11</xdr:col>
      <xdr:colOff>304800</xdr:colOff>
      <xdr:row>39</xdr:row>
      <xdr:rowOff>66675</xdr:rowOff>
    </xdr:to>
    <xdr:graphicFrame macro="">
      <xdr:nvGraphicFramePr>
        <xdr:cNvPr id="4097" name="Diagramm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Andreas\Software\download\wu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rf waagrecht"/>
    </sheetNames>
    <sheetDataSet>
      <sheetData sheetId="0">
        <row r="3">
          <cell r="C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1076"/>
  <sheetViews>
    <sheetView tabSelected="1" zoomScale="75" workbookViewId="0"/>
  </sheetViews>
  <sheetFormatPr baseColWidth="10" defaultRowHeight="18.75" customHeight="1" x14ac:dyDescent="0.2"/>
  <cols>
    <col min="1" max="1" width="21.42578125" customWidth="1"/>
    <col min="2" max="2" width="7.5703125" style="2" customWidth="1"/>
    <col min="3" max="3" width="12.5703125" style="2" bestFit="1" customWidth="1"/>
    <col min="4" max="4" width="5" style="1" customWidth="1"/>
    <col min="6" max="6" width="8" style="18" customWidth="1"/>
    <col min="7" max="7" width="22.85546875" customWidth="1"/>
    <col min="8" max="8" width="12" bestFit="1" customWidth="1"/>
    <col min="9" max="9" width="6.140625" customWidth="1"/>
    <col min="11" max="11" width="4" customWidth="1"/>
    <col min="14" max="44" width="11.42578125" style="18"/>
  </cols>
  <sheetData>
    <row r="1" spans="1:116" ht="18.75" customHeight="1" thickBot="1" x14ac:dyDescent="0.25">
      <c r="A1" s="18"/>
      <c r="B1" s="19"/>
      <c r="C1" s="19"/>
      <c r="D1" s="20"/>
      <c r="E1" s="18"/>
      <c r="G1" s="18"/>
      <c r="H1" s="18"/>
      <c r="I1" s="18"/>
      <c r="J1" s="18"/>
      <c r="K1" s="18"/>
      <c r="L1" s="18"/>
      <c r="M1" s="18"/>
    </row>
    <row r="2" spans="1:116" ht="18.75" customHeight="1" thickTop="1" thickBot="1" x14ac:dyDescent="0.35">
      <c r="A2" s="39" t="s">
        <v>16</v>
      </c>
      <c r="B2" s="42" t="s">
        <v>17</v>
      </c>
      <c r="C2" s="34">
        <v>2</v>
      </c>
      <c r="D2" s="31" t="s">
        <v>18</v>
      </c>
      <c r="E2" s="18"/>
      <c r="G2" s="7" t="s">
        <v>20</v>
      </c>
      <c r="H2" s="17">
        <f>H5*vnullx</f>
        <v>20.468684790983406</v>
      </c>
      <c r="I2" s="8" t="s">
        <v>18</v>
      </c>
      <c r="J2" s="18"/>
      <c r="K2" s="18"/>
      <c r="L2" s="18"/>
      <c r="M2" s="18"/>
    </row>
    <row r="3" spans="1:116" ht="18.75" customHeight="1" x14ac:dyDescent="0.35">
      <c r="A3" s="40" t="s">
        <v>0</v>
      </c>
      <c r="B3" s="43" t="s">
        <v>1</v>
      </c>
      <c r="C3" s="35">
        <v>52</v>
      </c>
      <c r="D3" s="32" t="s">
        <v>4</v>
      </c>
      <c r="E3" s="30"/>
      <c r="G3" s="9" t="s">
        <v>21</v>
      </c>
      <c r="H3" s="10">
        <f>(-vnully-SQRT(vnully*vnully+2*g_ort*sh))/(-g_ort)</f>
        <v>2.3748329030030639</v>
      </c>
      <c r="I3" s="12" t="s">
        <v>13</v>
      </c>
      <c r="J3" s="18"/>
      <c r="K3" s="18"/>
      <c r="L3" s="18"/>
      <c r="M3" s="18"/>
    </row>
    <row r="4" spans="1:116" ht="18.75" customHeight="1" thickBot="1" x14ac:dyDescent="0.3">
      <c r="A4" s="41" t="s">
        <v>5</v>
      </c>
      <c r="B4" s="44" t="s">
        <v>10</v>
      </c>
      <c r="C4" s="36">
        <v>14</v>
      </c>
      <c r="D4" s="33" t="s">
        <v>8</v>
      </c>
      <c r="E4" s="18"/>
      <c r="G4" s="18"/>
      <c r="H4" s="21"/>
      <c r="I4" s="18"/>
      <c r="J4" s="18"/>
      <c r="K4" s="18"/>
      <c r="L4" s="18"/>
      <c r="M4" s="18"/>
    </row>
    <row r="5" spans="1:116" ht="18.75" customHeight="1" thickTop="1" thickBot="1" x14ac:dyDescent="0.35">
      <c r="A5" s="18"/>
      <c r="B5" s="37" t="s">
        <v>6</v>
      </c>
      <c r="C5" s="26">
        <f>ROUND(vnull*COS(alpha/180*PI()),3)</f>
        <v>8.6189999999999998</v>
      </c>
      <c r="D5" s="27" t="s">
        <v>8</v>
      </c>
      <c r="E5" s="18"/>
      <c r="G5" s="7" t="s">
        <v>22</v>
      </c>
      <c r="H5" s="13">
        <f>IF(DK5&gt;0,DK5,H3)</f>
        <v>2.3748329030030639</v>
      </c>
      <c r="I5" s="8" t="s">
        <v>13</v>
      </c>
      <c r="J5" s="18"/>
      <c r="K5" s="18"/>
      <c r="L5" s="24" t="s">
        <v>27</v>
      </c>
      <c r="M5" s="25">
        <f>vnully/g_ort</f>
        <v>1.1032</v>
      </c>
      <c r="DK5" s="14">
        <f>(-vnully+SQRT(vnully*vnully+2*g_ort*sh))/(-g_ort)</f>
        <v>-0.16843290300306393</v>
      </c>
      <c r="DL5" s="11" t="s">
        <v>13</v>
      </c>
    </row>
    <row r="6" spans="1:116" ht="18.75" customHeight="1" thickBot="1" x14ac:dyDescent="0.35">
      <c r="A6" s="18"/>
      <c r="B6" s="37" t="s">
        <v>7</v>
      </c>
      <c r="C6" s="26">
        <f>ROUND(vnull*SIN(alpha/180*PI()),3)</f>
        <v>11.032</v>
      </c>
      <c r="D6" s="27" t="s">
        <v>8</v>
      </c>
      <c r="E6" s="18"/>
      <c r="G6" s="18"/>
      <c r="H6" s="21"/>
      <c r="I6" s="18"/>
      <c r="J6" s="18"/>
      <c r="K6" s="18"/>
      <c r="L6" s="18"/>
      <c r="M6" s="18"/>
    </row>
    <row r="7" spans="1:116" ht="18.75" customHeight="1" thickBot="1" x14ac:dyDescent="0.3">
      <c r="A7" s="18"/>
      <c r="B7" s="38"/>
      <c r="C7" s="19"/>
      <c r="D7" s="20"/>
      <c r="E7" s="18"/>
      <c r="G7" s="7" t="s">
        <v>23</v>
      </c>
      <c r="H7" s="13">
        <f>(vnully^2)/(2*g_ort)+sh</f>
        <v>8.0852512000000001</v>
      </c>
      <c r="I7" s="8" t="s">
        <v>18</v>
      </c>
      <c r="J7" s="18"/>
      <c r="K7" s="18"/>
      <c r="L7" s="24" t="s">
        <v>26</v>
      </c>
      <c r="M7" s="25">
        <f>vnully^2/(2*g_ort)</f>
        <v>6.0852512000000001</v>
      </c>
    </row>
    <row r="8" spans="1:116" ht="18.75" customHeight="1" x14ac:dyDescent="0.2">
      <c r="A8" s="29" t="s">
        <v>2</v>
      </c>
      <c r="B8" s="45" t="s">
        <v>3</v>
      </c>
      <c r="C8" s="45">
        <v>10</v>
      </c>
      <c r="D8" s="29" t="s">
        <v>9</v>
      </c>
      <c r="G8" s="18"/>
      <c r="H8" s="18"/>
      <c r="I8" s="18"/>
      <c r="J8" s="18"/>
      <c r="K8" s="18"/>
      <c r="L8" s="18"/>
      <c r="M8" s="18"/>
    </row>
    <row r="9" spans="1:116" ht="29.25" customHeight="1" x14ac:dyDescent="0.2">
      <c r="A9" s="18"/>
      <c r="B9" s="19"/>
      <c r="C9" s="19"/>
      <c r="D9" s="20"/>
      <c r="E9" s="18"/>
      <c r="G9" s="18"/>
      <c r="H9" s="18"/>
      <c r="I9" s="18"/>
      <c r="J9" s="18"/>
      <c r="K9" s="18"/>
      <c r="L9" s="18"/>
      <c r="M9" s="18"/>
    </row>
    <row r="10" spans="1:116" ht="18.75" customHeight="1" x14ac:dyDescent="0.2">
      <c r="A10" s="29" t="s">
        <v>19</v>
      </c>
      <c r="B10" s="45" t="s">
        <v>12</v>
      </c>
      <c r="C10" s="28">
        <f>H5*1.05</f>
        <v>2.4935745481532172</v>
      </c>
      <c r="D10" s="29" t="s">
        <v>13</v>
      </c>
      <c r="E10" s="18"/>
      <c r="G10" s="18"/>
      <c r="H10" s="18"/>
      <c r="I10" s="18"/>
      <c r="J10" s="18"/>
      <c r="K10" s="18"/>
      <c r="L10" s="18"/>
      <c r="M10" s="18"/>
    </row>
    <row r="11" spans="1:116" ht="18.75" customHeight="1" x14ac:dyDescent="0.2">
      <c r="A11" s="18"/>
      <c r="B11" s="19"/>
      <c r="C11" s="19"/>
      <c r="D11" s="20"/>
      <c r="E11" s="18"/>
      <c r="G11" s="18"/>
      <c r="H11" s="18"/>
      <c r="I11" s="18"/>
      <c r="J11" s="18"/>
      <c r="K11" s="18"/>
      <c r="L11" s="18"/>
      <c r="M11" s="18"/>
    </row>
    <row r="12" spans="1:116" ht="18.75" customHeight="1" x14ac:dyDescent="0.2">
      <c r="A12" s="18"/>
      <c r="B12" s="19"/>
      <c r="C12" s="19"/>
      <c r="D12" s="20"/>
      <c r="E12" s="18"/>
      <c r="G12" s="18"/>
      <c r="H12" s="18"/>
      <c r="I12" s="18"/>
      <c r="J12" s="18"/>
      <c r="K12" s="18"/>
      <c r="L12" s="18"/>
      <c r="M12" s="18"/>
    </row>
    <row r="13" spans="1:116" ht="18.75" customHeight="1" x14ac:dyDescent="0.2">
      <c r="A13" s="18"/>
      <c r="B13" s="19"/>
      <c r="C13" s="19"/>
      <c r="D13" s="20"/>
      <c r="E13" s="18"/>
      <c r="G13" s="18"/>
      <c r="H13" s="18"/>
      <c r="I13" s="18"/>
      <c r="J13" s="18"/>
      <c r="K13" s="18"/>
      <c r="L13" s="18"/>
      <c r="M13" s="18"/>
    </row>
    <row r="14" spans="1:116" ht="18.75" customHeight="1" x14ac:dyDescent="0.2">
      <c r="A14" s="4" t="s">
        <v>11</v>
      </c>
      <c r="B14" s="19"/>
      <c r="C14" s="4" t="s">
        <v>14</v>
      </c>
      <c r="D14" s="20"/>
      <c r="E14" s="4" t="s">
        <v>15</v>
      </c>
      <c r="G14" s="18"/>
      <c r="H14" s="18"/>
      <c r="I14" s="18"/>
      <c r="J14" s="18"/>
      <c r="K14" s="18"/>
      <c r="L14" s="18"/>
      <c r="M14" s="18"/>
    </row>
    <row r="15" spans="1:116" ht="18.75" customHeight="1" x14ac:dyDescent="0.2">
      <c r="A15" s="3">
        <v>0</v>
      </c>
      <c r="B15" s="19"/>
      <c r="C15" s="6">
        <f>vnullx*A15</f>
        <v>0</v>
      </c>
      <c r="D15" s="22"/>
      <c r="E15" s="6">
        <f>vnully*A15-0.5*g_ort*A15^2+sh</f>
        <v>2</v>
      </c>
      <c r="G15" s="18"/>
      <c r="H15" s="18"/>
      <c r="I15" s="18"/>
      <c r="J15" s="18"/>
      <c r="K15" s="18"/>
      <c r="L15" s="18"/>
      <c r="M15" s="18"/>
    </row>
    <row r="16" spans="1:116" ht="18.75" customHeight="1" x14ac:dyDescent="0.2">
      <c r="A16" s="3">
        <f>A15+tend/20</f>
        <v>0.12467872740766087</v>
      </c>
      <c r="B16" s="19"/>
      <c r="C16" s="6">
        <f t="shared" ref="C16:C35" si="0">vnullx*A16</f>
        <v>1.0746059515266291</v>
      </c>
      <c r="D16" s="22"/>
      <c r="E16" s="6">
        <f t="shared" ref="E16:E35" si="1">vnully*A16-0.5*g_ort*A16^2+sh</f>
        <v>3.2977317954213454</v>
      </c>
      <c r="G16" s="18"/>
      <c r="H16" s="18"/>
      <c r="I16" s="18"/>
      <c r="J16" s="18"/>
      <c r="K16" s="18"/>
      <c r="L16" s="18"/>
      <c r="M16" s="18"/>
    </row>
    <row r="17" spans="1:13" ht="18.75" customHeight="1" x14ac:dyDescent="0.2">
      <c r="A17" s="3">
        <f t="shared" ref="A17:A35" si="2">A16+tend/20</f>
        <v>0.24935745481532173</v>
      </c>
      <c r="B17" s="19"/>
      <c r="C17" s="6">
        <f t="shared" si="0"/>
        <v>2.1492119030532582</v>
      </c>
      <c r="D17" s="22"/>
      <c r="E17" s="6">
        <f t="shared" si="1"/>
        <v>4.4400157401627531</v>
      </c>
      <c r="G17" s="18"/>
      <c r="H17" s="18"/>
      <c r="I17" s="18"/>
      <c r="J17" s="18"/>
      <c r="K17" s="18"/>
      <c r="L17" s="18"/>
      <c r="M17" s="18"/>
    </row>
    <row r="18" spans="1:13" ht="18.75" customHeight="1" x14ac:dyDescent="0.2">
      <c r="A18" s="3">
        <f t="shared" si="2"/>
        <v>0.37403618222298263</v>
      </c>
      <c r="B18" s="19"/>
      <c r="C18" s="6">
        <f t="shared" si="0"/>
        <v>3.2238178545798872</v>
      </c>
      <c r="D18" s="22"/>
      <c r="E18" s="6">
        <f t="shared" si="1"/>
        <v>5.4268518342242231</v>
      </c>
      <c r="G18" s="18"/>
      <c r="H18" s="18"/>
      <c r="I18" s="18"/>
      <c r="J18" s="18"/>
      <c r="K18" s="18"/>
      <c r="L18" s="18"/>
      <c r="M18" s="18"/>
    </row>
    <row r="19" spans="1:13" ht="18.75" customHeight="1" x14ac:dyDescent="0.2">
      <c r="A19" s="3">
        <f t="shared" si="2"/>
        <v>0.49871490963064347</v>
      </c>
      <c r="B19" s="19"/>
      <c r="C19" s="6">
        <f t="shared" si="0"/>
        <v>4.2984238061065163</v>
      </c>
      <c r="D19" s="22"/>
      <c r="E19" s="6">
        <f t="shared" si="1"/>
        <v>6.2582400776057545</v>
      </c>
      <c r="G19" s="18"/>
      <c r="H19" s="18"/>
      <c r="I19" s="18"/>
      <c r="J19" s="18"/>
      <c r="K19" s="18"/>
      <c r="L19" s="18"/>
      <c r="M19" s="18"/>
    </row>
    <row r="20" spans="1:13" ht="18.75" customHeight="1" x14ac:dyDescent="0.2">
      <c r="A20" s="3">
        <f t="shared" si="2"/>
        <v>0.6233936370383043</v>
      </c>
      <c r="B20" s="19"/>
      <c r="C20" s="6">
        <f t="shared" si="0"/>
        <v>5.3730297576331445</v>
      </c>
      <c r="D20" s="22"/>
      <c r="E20" s="6">
        <f t="shared" si="1"/>
        <v>6.9341804703073482</v>
      </c>
      <c r="G20" s="18"/>
      <c r="H20" s="18"/>
      <c r="I20" s="18"/>
      <c r="J20" s="18"/>
      <c r="K20" s="18"/>
      <c r="L20" s="18"/>
      <c r="M20" s="18"/>
    </row>
    <row r="21" spans="1:13" ht="18.75" customHeight="1" x14ac:dyDescent="0.2">
      <c r="A21" s="3">
        <f t="shared" si="2"/>
        <v>0.74807236444596514</v>
      </c>
      <c r="B21" s="19"/>
      <c r="C21" s="6">
        <f t="shared" si="0"/>
        <v>6.4476357091597736</v>
      </c>
      <c r="D21" s="22"/>
      <c r="E21" s="6">
        <f t="shared" si="1"/>
        <v>7.4546730123290033</v>
      </c>
      <c r="G21" s="18"/>
      <c r="H21" s="18"/>
      <c r="I21" s="18"/>
      <c r="J21" s="18"/>
      <c r="K21" s="18"/>
      <c r="L21" s="18"/>
      <c r="M21" s="18"/>
    </row>
    <row r="22" spans="1:13" ht="18.75" customHeight="1" x14ac:dyDescent="0.2">
      <c r="A22" s="3">
        <f t="shared" si="2"/>
        <v>0.87275109185362598</v>
      </c>
      <c r="B22" s="19"/>
      <c r="C22" s="6">
        <f t="shared" si="0"/>
        <v>7.5222416606864018</v>
      </c>
      <c r="D22" s="22"/>
      <c r="E22" s="6">
        <f t="shared" si="1"/>
        <v>7.8197177036707206</v>
      </c>
      <c r="G22" s="18"/>
      <c r="H22" s="18"/>
      <c r="I22" s="18"/>
      <c r="J22" s="18"/>
      <c r="K22" s="18"/>
      <c r="L22" s="18"/>
      <c r="M22" s="18"/>
    </row>
    <row r="23" spans="1:13" ht="18.75" customHeight="1" x14ac:dyDescent="0.2">
      <c r="A23" s="3">
        <f t="shared" si="2"/>
        <v>0.99742981926128682</v>
      </c>
      <c r="B23" s="19"/>
      <c r="C23" s="6">
        <f t="shared" si="0"/>
        <v>8.5968476122130308</v>
      </c>
      <c r="D23" s="22"/>
      <c r="E23" s="6">
        <f t="shared" si="1"/>
        <v>8.0293145443325002</v>
      </c>
      <c r="G23" s="18"/>
      <c r="H23" s="18"/>
      <c r="I23" s="18"/>
      <c r="J23" s="18"/>
      <c r="K23" s="18"/>
      <c r="L23" s="18"/>
      <c r="M23" s="18"/>
    </row>
    <row r="24" spans="1:13" ht="18.75" customHeight="1" x14ac:dyDescent="0.2">
      <c r="A24" s="3">
        <f t="shared" si="2"/>
        <v>1.1221085466689478</v>
      </c>
      <c r="B24" s="19"/>
      <c r="C24" s="6">
        <f t="shared" si="0"/>
        <v>9.6714535637396608</v>
      </c>
      <c r="D24" s="22"/>
      <c r="E24" s="6">
        <f t="shared" si="1"/>
        <v>8.0834635343143404</v>
      </c>
      <c r="G24" s="18"/>
      <c r="H24" s="18"/>
      <c r="I24" s="18"/>
      <c r="J24" s="18"/>
      <c r="K24" s="18"/>
      <c r="L24" s="18"/>
      <c r="M24" s="18"/>
    </row>
    <row r="25" spans="1:13" ht="18.75" customHeight="1" x14ac:dyDescent="0.2">
      <c r="A25" s="3">
        <f t="shared" si="2"/>
        <v>1.2467872740766086</v>
      </c>
      <c r="B25" s="19"/>
      <c r="C25" s="6">
        <f t="shared" si="0"/>
        <v>10.746059515266289</v>
      </c>
      <c r="D25" s="22"/>
      <c r="E25" s="6">
        <f t="shared" si="1"/>
        <v>7.9821646736162446</v>
      </c>
      <c r="G25" s="18"/>
      <c r="H25" s="18"/>
      <c r="I25" s="18"/>
      <c r="J25" s="18"/>
      <c r="K25" s="18"/>
      <c r="L25" s="18"/>
      <c r="M25" s="18"/>
    </row>
    <row r="26" spans="1:13" ht="18.75" customHeight="1" x14ac:dyDescent="0.2">
      <c r="A26" s="3">
        <f t="shared" si="2"/>
        <v>1.3714660014842694</v>
      </c>
      <c r="B26" s="19"/>
      <c r="C26" s="6">
        <f t="shared" si="0"/>
        <v>11.820665466792917</v>
      </c>
      <c r="D26" s="22"/>
      <c r="E26" s="6">
        <f t="shared" si="1"/>
        <v>7.7254179622382093</v>
      </c>
      <c r="G26" s="18"/>
      <c r="H26" s="18"/>
      <c r="I26" s="18"/>
      <c r="J26" s="18"/>
      <c r="K26" s="18"/>
      <c r="L26" s="18"/>
      <c r="M26" s="18"/>
    </row>
    <row r="27" spans="1:13" ht="18.75" customHeight="1" x14ac:dyDescent="0.2">
      <c r="A27" s="3">
        <f t="shared" si="2"/>
        <v>1.4961447288919303</v>
      </c>
      <c r="B27" s="19"/>
      <c r="C27" s="6">
        <f t="shared" si="0"/>
        <v>12.895271418319547</v>
      </c>
      <c r="D27" s="22"/>
      <c r="E27" s="6">
        <f t="shared" si="1"/>
        <v>7.3132234001802381</v>
      </c>
      <c r="G27" s="18"/>
      <c r="H27" s="18"/>
      <c r="I27" s="18"/>
      <c r="J27" s="18"/>
      <c r="K27" s="18"/>
      <c r="L27" s="18"/>
      <c r="M27" s="18"/>
    </row>
    <row r="28" spans="1:13" ht="18.75" customHeight="1" x14ac:dyDescent="0.2">
      <c r="A28" s="3">
        <f t="shared" si="2"/>
        <v>1.6208234562995911</v>
      </c>
      <c r="B28" s="19"/>
      <c r="C28" s="6">
        <f t="shared" si="0"/>
        <v>13.969877369846175</v>
      </c>
      <c r="D28" s="22"/>
      <c r="E28" s="6">
        <f t="shared" si="1"/>
        <v>6.7455809874423274</v>
      </c>
      <c r="G28" s="18"/>
      <c r="H28" s="18"/>
      <c r="I28" s="18"/>
      <c r="J28" s="18"/>
      <c r="K28" s="18"/>
      <c r="L28" s="18"/>
      <c r="M28" s="18"/>
    </row>
    <row r="29" spans="1:13" ht="18.75" customHeight="1" x14ac:dyDescent="0.2">
      <c r="A29" s="3">
        <f t="shared" si="2"/>
        <v>1.745502183707252</v>
      </c>
      <c r="B29" s="19"/>
      <c r="C29" s="6">
        <f t="shared" si="0"/>
        <v>15.044483321372804</v>
      </c>
      <c r="D29" s="22"/>
      <c r="E29" s="6">
        <f t="shared" si="1"/>
        <v>6.0224907240244772</v>
      </c>
      <c r="G29" s="18"/>
      <c r="H29" s="18"/>
      <c r="I29" s="18"/>
      <c r="J29" s="18"/>
      <c r="K29" s="18"/>
      <c r="L29" s="18"/>
      <c r="M29" s="18"/>
    </row>
    <row r="30" spans="1:13" ht="18.75" customHeight="1" x14ac:dyDescent="0.2">
      <c r="A30" s="3">
        <f t="shared" si="2"/>
        <v>1.8701809111149128</v>
      </c>
      <c r="B30" s="19"/>
      <c r="C30" s="6">
        <f t="shared" si="0"/>
        <v>16.119089272899433</v>
      </c>
      <c r="D30" s="22"/>
      <c r="E30" s="6">
        <f t="shared" si="1"/>
        <v>5.1439526099266928</v>
      </c>
      <c r="G30" s="18"/>
      <c r="H30" s="18"/>
      <c r="I30" s="18"/>
      <c r="J30" s="18"/>
      <c r="K30" s="18"/>
      <c r="L30" s="18"/>
      <c r="M30" s="18"/>
    </row>
    <row r="31" spans="1:13" ht="18.75" customHeight="1" x14ac:dyDescent="0.2">
      <c r="A31" s="3">
        <f t="shared" si="2"/>
        <v>1.9948596385225736</v>
      </c>
      <c r="B31" s="19"/>
      <c r="C31" s="6">
        <f t="shared" si="0"/>
        <v>17.193695224426062</v>
      </c>
      <c r="D31" s="22"/>
      <c r="E31" s="6">
        <f t="shared" si="1"/>
        <v>4.1099666451489654</v>
      </c>
      <c r="G31" s="18"/>
      <c r="H31" s="18"/>
      <c r="I31" s="18"/>
      <c r="J31" s="18"/>
      <c r="K31" s="18"/>
      <c r="L31" s="18"/>
      <c r="M31" s="18"/>
    </row>
    <row r="32" spans="1:13" ht="18.75" customHeight="1" x14ac:dyDescent="0.2">
      <c r="A32" s="3">
        <f t="shared" si="2"/>
        <v>2.1195383659302345</v>
      </c>
      <c r="B32" s="19"/>
      <c r="C32" s="6">
        <f t="shared" si="0"/>
        <v>18.26830117595269</v>
      </c>
      <c r="D32" s="22"/>
      <c r="E32" s="6">
        <f t="shared" si="1"/>
        <v>2.9205328296913038</v>
      </c>
      <c r="G32" s="18"/>
      <c r="H32" s="18"/>
      <c r="I32" s="18"/>
      <c r="J32" s="18"/>
      <c r="K32" s="18"/>
      <c r="L32" s="18"/>
      <c r="M32" s="18"/>
    </row>
    <row r="33" spans="1:13" ht="18.75" customHeight="1" x14ac:dyDescent="0.2">
      <c r="A33" s="3">
        <f t="shared" si="2"/>
        <v>2.2442170933378955</v>
      </c>
      <c r="B33" s="19"/>
      <c r="C33" s="6">
        <f t="shared" si="0"/>
        <v>19.342907127479322</v>
      </c>
      <c r="D33" s="22"/>
      <c r="E33" s="6">
        <f t="shared" si="1"/>
        <v>1.5756511635537009</v>
      </c>
      <c r="G33" s="18"/>
      <c r="H33" s="18"/>
      <c r="I33" s="18"/>
      <c r="J33" s="18"/>
      <c r="K33" s="18"/>
      <c r="L33" s="18"/>
      <c r="M33" s="18"/>
    </row>
    <row r="34" spans="1:13" ht="18.75" customHeight="1" x14ac:dyDescent="0.2">
      <c r="A34" s="3">
        <f t="shared" si="2"/>
        <v>2.3688958207455566</v>
      </c>
      <c r="B34" s="19"/>
      <c r="C34" s="6">
        <f t="shared" si="0"/>
        <v>20.417513079005953</v>
      </c>
      <c r="D34" s="22"/>
      <c r="E34" s="6">
        <f t="shared" si="1"/>
        <v>7.5321646736160375E-2</v>
      </c>
      <c r="G34" s="18"/>
      <c r="H34" s="18"/>
      <c r="I34" s="18"/>
      <c r="J34" s="18"/>
      <c r="K34" s="18"/>
      <c r="L34" s="18"/>
      <c r="M34" s="18"/>
    </row>
    <row r="35" spans="1:13" ht="18.75" customHeight="1" x14ac:dyDescent="0.2">
      <c r="A35" s="3">
        <f t="shared" si="2"/>
        <v>2.4935745481532177</v>
      </c>
      <c r="B35" s="19"/>
      <c r="C35" s="6">
        <f t="shared" si="0"/>
        <v>21.492119030532582</v>
      </c>
      <c r="D35" s="22"/>
      <c r="E35" s="6">
        <f t="shared" si="1"/>
        <v>-1.5804557207613215</v>
      </c>
      <c r="G35" s="18"/>
      <c r="H35" s="18"/>
      <c r="I35" s="18"/>
      <c r="J35" s="18"/>
      <c r="K35" s="18"/>
      <c r="L35" s="18"/>
      <c r="M35" s="18"/>
    </row>
    <row r="36" spans="1:13" ht="18.75" customHeight="1" x14ac:dyDescent="0.2">
      <c r="A36" s="18"/>
      <c r="B36" s="19"/>
      <c r="C36" s="22"/>
      <c r="D36" s="22"/>
      <c r="E36" s="22"/>
      <c r="G36" s="18"/>
      <c r="H36" s="18"/>
      <c r="I36" s="18"/>
      <c r="J36" s="18"/>
      <c r="K36" s="18"/>
      <c r="L36" s="18"/>
      <c r="M36" s="18"/>
    </row>
    <row r="37" spans="1:13" ht="18.75" customHeight="1" x14ac:dyDescent="0.2">
      <c r="A37" s="18"/>
      <c r="B37" s="19"/>
      <c r="C37" s="23"/>
      <c r="D37" s="20"/>
      <c r="E37" s="20"/>
      <c r="G37" s="18"/>
      <c r="H37" s="18"/>
      <c r="I37" s="18"/>
      <c r="J37" s="18"/>
      <c r="K37" s="18"/>
      <c r="L37" s="18"/>
      <c r="M37" s="18"/>
    </row>
    <row r="38" spans="1:13" ht="18.75" customHeight="1" x14ac:dyDescent="0.2">
      <c r="A38" s="18"/>
      <c r="B38" s="19"/>
      <c r="C38" s="23"/>
      <c r="D38" s="20"/>
      <c r="E38" s="20"/>
      <c r="G38" s="18"/>
      <c r="H38" s="18"/>
      <c r="I38" s="18"/>
      <c r="J38" s="18"/>
      <c r="K38" s="18"/>
      <c r="L38" s="18"/>
      <c r="M38" s="18"/>
    </row>
    <row r="39" spans="1:13" ht="18.75" customHeight="1" x14ac:dyDescent="0.2">
      <c r="A39" s="18"/>
      <c r="B39" s="19"/>
      <c r="C39" s="23"/>
      <c r="D39" s="20"/>
      <c r="E39" s="20"/>
      <c r="G39" s="18"/>
      <c r="H39" s="18"/>
      <c r="I39" s="18"/>
      <c r="J39" s="18"/>
      <c r="K39" s="18"/>
      <c r="L39" s="18"/>
      <c r="M39" s="18"/>
    </row>
    <row r="40" spans="1:13" ht="18.75" customHeight="1" x14ac:dyDescent="0.2">
      <c r="A40" s="18"/>
      <c r="B40" s="19"/>
      <c r="C40" s="23"/>
      <c r="D40" s="20"/>
      <c r="E40" s="20"/>
      <c r="G40" s="18"/>
      <c r="H40" s="18"/>
      <c r="I40" s="18"/>
      <c r="J40" s="18"/>
      <c r="K40" s="18"/>
      <c r="L40" s="18"/>
      <c r="M40" s="18"/>
    </row>
    <row r="41" spans="1:13" ht="18.75" customHeight="1" x14ac:dyDescent="0.2">
      <c r="A41" s="18"/>
      <c r="B41" s="19"/>
      <c r="C41" s="23"/>
      <c r="D41" s="20"/>
      <c r="E41" s="20"/>
      <c r="G41" s="18"/>
      <c r="H41" s="18"/>
      <c r="I41" s="18"/>
      <c r="J41" s="18"/>
      <c r="K41" s="18"/>
      <c r="L41" s="18"/>
      <c r="M41" s="18"/>
    </row>
    <row r="42" spans="1:13" ht="18.75" customHeight="1" x14ac:dyDescent="0.2">
      <c r="A42" s="18"/>
      <c r="B42" s="19"/>
      <c r="C42" s="23"/>
      <c r="D42" s="20"/>
      <c r="E42" s="20"/>
      <c r="G42" s="18"/>
      <c r="H42" s="18"/>
      <c r="I42" s="18"/>
      <c r="J42" s="18"/>
      <c r="K42" s="18"/>
      <c r="L42" s="18"/>
      <c r="M42" s="18"/>
    </row>
    <row r="43" spans="1:13" ht="18.75" customHeight="1" x14ac:dyDescent="0.2">
      <c r="A43" s="18"/>
      <c r="B43" s="19"/>
      <c r="C43" s="23"/>
      <c r="D43" s="20"/>
      <c r="E43" s="20"/>
      <c r="G43" s="18"/>
      <c r="H43" s="18"/>
      <c r="I43" s="18"/>
      <c r="J43" s="18"/>
      <c r="K43" s="18"/>
      <c r="L43" s="18"/>
      <c r="M43" s="18"/>
    </row>
    <row r="44" spans="1:13" ht="18.75" customHeight="1" x14ac:dyDescent="0.2">
      <c r="A44" s="18"/>
      <c r="B44" s="19"/>
      <c r="C44" s="23"/>
      <c r="D44" s="20"/>
      <c r="E44" s="20"/>
      <c r="G44" s="18"/>
      <c r="H44" s="18"/>
      <c r="I44" s="18"/>
      <c r="J44" s="18"/>
      <c r="K44" s="18"/>
      <c r="L44" s="18"/>
      <c r="M44" s="18"/>
    </row>
    <row r="45" spans="1:13" ht="18.75" customHeight="1" x14ac:dyDescent="0.2">
      <c r="A45" s="18"/>
      <c r="B45" s="19"/>
      <c r="C45" s="23"/>
      <c r="D45" s="20"/>
      <c r="E45" s="20"/>
      <c r="G45" s="18"/>
      <c r="H45" s="18"/>
      <c r="I45" s="18"/>
      <c r="J45" s="18"/>
      <c r="K45" s="18"/>
      <c r="L45" s="18"/>
      <c r="M45" s="18"/>
    </row>
    <row r="46" spans="1:13" ht="18.75" customHeight="1" x14ac:dyDescent="0.2">
      <c r="A46" s="18"/>
      <c r="B46" s="19"/>
      <c r="C46" s="23"/>
      <c r="D46" s="20"/>
      <c r="E46" s="20"/>
      <c r="G46" s="18"/>
      <c r="H46" s="18"/>
      <c r="I46" s="18"/>
      <c r="J46" s="18"/>
      <c r="K46" s="18"/>
      <c r="L46" s="18"/>
      <c r="M46" s="18"/>
    </row>
    <row r="47" spans="1:13" ht="18.75" customHeight="1" x14ac:dyDescent="0.2">
      <c r="A47" s="18"/>
      <c r="B47" s="19"/>
      <c r="C47" s="23"/>
      <c r="D47" s="20"/>
      <c r="E47" s="20"/>
      <c r="G47" s="18"/>
      <c r="H47" s="18"/>
      <c r="I47" s="18"/>
      <c r="J47" s="18"/>
      <c r="K47" s="18"/>
      <c r="L47" s="18"/>
      <c r="M47" s="18"/>
    </row>
    <row r="48" spans="1:13" ht="18.75" customHeight="1" x14ac:dyDescent="0.2">
      <c r="A48" s="18"/>
      <c r="B48" s="19"/>
      <c r="C48" s="23"/>
      <c r="D48" s="20"/>
      <c r="E48" s="20"/>
      <c r="G48" s="18"/>
      <c r="H48" s="18"/>
      <c r="I48" s="18"/>
      <c r="J48" s="18"/>
      <c r="K48" s="18"/>
      <c r="L48" s="18"/>
      <c r="M48" s="18"/>
    </row>
    <row r="49" spans="2:5" s="18" customFormat="1" ht="18.75" customHeight="1" x14ac:dyDescent="0.2">
      <c r="B49" s="19"/>
      <c r="C49" s="23"/>
      <c r="D49" s="20"/>
      <c r="E49" s="20"/>
    </row>
    <row r="50" spans="2:5" s="18" customFormat="1" ht="18.75" customHeight="1" x14ac:dyDescent="0.2">
      <c r="B50" s="19"/>
      <c r="C50" s="23"/>
      <c r="D50" s="20"/>
      <c r="E50" s="20"/>
    </row>
    <row r="51" spans="2:5" s="18" customFormat="1" ht="18.75" customHeight="1" x14ac:dyDescent="0.2">
      <c r="B51" s="19"/>
      <c r="C51" s="23"/>
      <c r="D51" s="20"/>
      <c r="E51" s="20"/>
    </row>
    <row r="52" spans="2:5" s="18" customFormat="1" ht="18.75" customHeight="1" x14ac:dyDescent="0.2">
      <c r="B52" s="19"/>
      <c r="C52" s="23"/>
      <c r="D52" s="20"/>
      <c r="E52" s="20"/>
    </row>
    <row r="53" spans="2:5" s="18" customFormat="1" ht="18.75" customHeight="1" x14ac:dyDescent="0.2">
      <c r="B53" s="19"/>
      <c r="C53" s="23"/>
      <c r="D53" s="20"/>
      <c r="E53" s="20"/>
    </row>
    <row r="54" spans="2:5" s="18" customFormat="1" ht="18.75" customHeight="1" x14ac:dyDescent="0.2">
      <c r="B54" s="19"/>
      <c r="C54" s="23"/>
      <c r="D54" s="20"/>
      <c r="E54" s="20"/>
    </row>
    <row r="55" spans="2:5" s="18" customFormat="1" ht="18.75" customHeight="1" x14ac:dyDescent="0.2">
      <c r="B55" s="19"/>
      <c r="C55" s="23"/>
      <c r="D55" s="20"/>
      <c r="E55" s="20"/>
    </row>
    <row r="56" spans="2:5" s="18" customFormat="1" ht="18.75" customHeight="1" x14ac:dyDescent="0.2">
      <c r="B56" s="19"/>
      <c r="C56" s="23"/>
      <c r="D56" s="20"/>
      <c r="E56" s="20"/>
    </row>
    <row r="57" spans="2:5" s="18" customFormat="1" ht="18.75" customHeight="1" x14ac:dyDescent="0.2">
      <c r="B57" s="19"/>
      <c r="C57" s="23"/>
      <c r="D57" s="20"/>
      <c r="E57" s="20"/>
    </row>
    <row r="58" spans="2:5" s="18" customFormat="1" ht="18.75" customHeight="1" x14ac:dyDescent="0.2">
      <c r="B58" s="19"/>
      <c r="C58" s="23"/>
      <c r="D58" s="20"/>
      <c r="E58" s="20"/>
    </row>
    <row r="59" spans="2:5" s="18" customFormat="1" ht="18.75" customHeight="1" x14ac:dyDescent="0.2">
      <c r="B59" s="19"/>
      <c r="C59" s="23"/>
      <c r="D59" s="20"/>
      <c r="E59" s="20"/>
    </row>
    <row r="60" spans="2:5" s="18" customFormat="1" ht="18.75" customHeight="1" x14ac:dyDescent="0.2">
      <c r="B60" s="19"/>
      <c r="C60" s="23"/>
      <c r="D60" s="20"/>
      <c r="E60" s="20"/>
    </row>
    <row r="61" spans="2:5" s="18" customFormat="1" ht="18.75" customHeight="1" x14ac:dyDescent="0.2">
      <c r="B61" s="19"/>
      <c r="C61" s="23"/>
      <c r="D61" s="20"/>
      <c r="E61" s="20"/>
    </row>
    <row r="62" spans="2:5" s="18" customFormat="1" ht="18.75" customHeight="1" x14ac:dyDescent="0.2">
      <c r="B62" s="19"/>
      <c r="C62" s="23"/>
      <c r="D62" s="20"/>
      <c r="E62" s="20"/>
    </row>
    <row r="63" spans="2:5" s="18" customFormat="1" ht="18.75" customHeight="1" x14ac:dyDescent="0.2">
      <c r="B63" s="19"/>
      <c r="C63" s="23"/>
      <c r="D63" s="20"/>
      <c r="E63" s="20"/>
    </row>
    <row r="64" spans="2:5" s="18" customFormat="1" ht="18.75" customHeight="1" x14ac:dyDescent="0.2">
      <c r="B64" s="19"/>
      <c r="C64" s="23"/>
      <c r="D64" s="20"/>
      <c r="E64" s="20"/>
    </row>
    <row r="65" spans="2:5" s="18" customFormat="1" ht="18.75" customHeight="1" x14ac:dyDescent="0.2">
      <c r="B65" s="19"/>
      <c r="C65" s="23"/>
      <c r="D65" s="20"/>
      <c r="E65" s="20"/>
    </row>
    <row r="66" spans="2:5" s="18" customFormat="1" ht="18.75" customHeight="1" x14ac:dyDescent="0.2">
      <c r="B66" s="19"/>
      <c r="C66" s="23"/>
      <c r="D66" s="20"/>
      <c r="E66" s="20"/>
    </row>
    <row r="67" spans="2:5" s="18" customFormat="1" ht="18.75" customHeight="1" x14ac:dyDescent="0.2">
      <c r="B67" s="19"/>
      <c r="C67" s="23"/>
      <c r="D67" s="20"/>
      <c r="E67" s="20"/>
    </row>
    <row r="68" spans="2:5" s="18" customFormat="1" ht="18.75" customHeight="1" x14ac:dyDescent="0.2">
      <c r="B68" s="19"/>
      <c r="C68" s="23"/>
      <c r="D68" s="20"/>
      <c r="E68" s="20"/>
    </row>
    <row r="69" spans="2:5" s="18" customFormat="1" ht="18.75" customHeight="1" x14ac:dyDescent="0.2">
      <c r="B69" s="19"/>
      <c r="C69" s="23"/>
      <c r="D69" s="20"/>
      <c r="E69" s="20"/>
    </row>
    <row r="70" spans="2:5" s="18" customFormat="1" ht="18.75" customHeight="1" x14ac:dyDescent="0.2">
      <c r="B70" s="19"/>
      <c r="C70" s="23"/>
      <c r="D70" s="20"/>
      <c r="E70" s="20"/>
    </row>
    <row r="71" spans="2:5" s="18" customFormat="1" ht="18.75" customHeight="1" x14ac:dyDescent="0.2">
      <c r="B71" s="19"/>
      <c r="C71" s="23"/>
      <c r="D71" s="20"/>
      <c r="E71" s="20"/>
    </row>
    <row r="72" spans="2:5" s="18" customFormat="1" ht="18.75" customHeight="1" x14ac:dyDescent="0.2">
      <c r="B72" s="19"/>
      <c r="C72" s="23"/>
      <c r="D72" s="20"/>
      <c r="E72" s="20"/>
    </row>
    <row r="73" spans="2:5" s="18" customFormat="1" ht="18.75" customHeight="1" x14ac:dyDescent="0.2">
      <c r="B73" s="19"/>
      <c r="C73" s="23"/>
      <c r="D73" s="20"/>
      <c r="E73" s="20"/>
    </row>
    <row r="74" spans="2:5" s="18" customFormat="1" ht="18.75" customHeight="1" x14ac:dyDescent="0.2">
      <c r="B74" s="19"/>
      <c r="C74" s="23"/>
      <c r="D74" s="20"/>
      <c r="E74" s="20"/>
    </row>
    <row r="75" spans="2:5" s="18" customFormat="1" ht="18.75" customHeight="1" x14ac:dyDescent="0.2">
      <c r="B75" s="19"/>
      <c r="C75" s="23"/>
      <c r="D75" s="20"/>
      <c r="E75" s="20"/>
    </row>
    <row r="76" spans="2:5" s="18" customFormat="1" ht="18.75" customHeight="1" x14ac:dyDescent="0.2">
      <c r="B76" s="19"/>
      <c r="C76" s="23"/>
      <c r="D76" s="20"/>
      <c r="E76" s="20"/>
    </row>
    <row r="77" spans="2:5" s="18" customFormat="1" ht="18.75" customHeight="1" x14ac:dyDescent="0.2">
      <c r="B77" s="19"/>
      <c r="C77" s="23"/>
      <c r="D77" s="20"/>
      <c r="E77" s="20"/>
    </row>
    <row r="78" spans="2:5" s="18" customFormat="1" ht="18.75" customHeight="1" x14ac:dyDescent="0.2">
      <c r="B78" s="19"/>
      <c r="C78" s="23"/>
      <c r="D78" s="20"/>
      <c r="E78" s="20"/>
    </row>
    <row r="79" spans="2:5" s="18" customFormat="1" ht="18.75" customHeight="1" x14ac:dyDescent="0.2">
      <c r="B79" s="19"/>
      <c r="C79" s="23"/>
      <c r="D79" s="20"/>
      <c r="E79" s="20"/>
    </row>
    <row r="80" spans="2:5" s="18" customFormat="1" ht="18.75" customHeight="1" x14ac:dyDescent="0.2">
      <c r="B80" s="19"/>
      <c r="C80" s="23"/>
      <c r="D80" s="20"/>
      <c r="E80" s="20"/>
    </row>
    <row r="81" spans="2:5" s="18" customFormat="1" ht="18.75" customHeight="1" x14ac:dyDescent="0.2">
      <c r="B81" s="19"/>
      <c r="C81" s="23"/>
      <c r="D81" s="20"/>
      <c r="E81" s="20"/>
    </row>
    <row r="82" spans="2:5" s="18" customFormat="1" ht="18.75" customHeight="1" x14ac:dyDescent="0.2">
      <c r="B82" s="19"/>
      <c r="C82" s="23"/>
      <c r="D82" s="20"/>
      <c r="E82" s="20"/>
    </row>
    <row r="83" spans="2:5" s="18" customFormat="1" ht="18.75" customHeight="1" x14ac:dyDescent="0.2">
      <c r="B83" s="19"/>
      <c r="C83" s="23"/>
      <c r="D83" s="20"/>
      <c r="E83" s="20"/>
    </row>
    <row r="84" spans="2:5" s="18" customFormat="1" ht="18.75" customHeight="1" x14ac:dyDescent="0.2">
      <c r="B84" s="19"/>
      <c r="C84" s="23"/>
      <c r="D84" s="20"/>
      <c r="E84" s="20"/>
    </row>
    <row r="85" spans="2:5" s="18" customFormat="1" ht="18.75" customHeight="1" x14ac:dyDescent="0.2">
      <c r="B85" s="19"/>
      <c r="C85" s="23"/>
      <c r="D85" s="20"/>
      <c r="E85" s="20"/>
    </row>
    <row r="86" spans="2:5" s="18" customFormat="1" ht="18.75" customHeight="1" x14ac:dyDescent="0.2">
      <c r="B86" s="19"/>
      <c r="C86" s="23"/>
      <c r="D86" s="20"/>
      <c r="E86" s="20"/>
    </row>
    <row r="87" spans="2:5" s="18" customFormat="1" ht="18.75" customHeight="1" x14ac:dyDescent="0.2">
      <c r="B87" s="19"/>
      <c r="C87" s="23"/>
      <c r="D87" s="20"/>
      <c r="E87" s="20"/>
    </row>
    <row r="88" spans="2:5" s="18" customFormat="1" ht="18.75" customHeight="1" x14ac:dyDescent="0.2">
      <c r="B88" s="19"/>
      <c r="C88" s="19"/>
      <c r="D88" s="20"/>
    </row>
    <row r="89" spans="2:5" s="18" customFormat="1" ht="18.75" customHeight="1" x14ac:dyDescent="0.2">
      <c r="B89" s="19"/>
      <c r="C89" s="19"/>
      <c r="D89" s="20"/>
    </row>
    <row r="90" spans="2:5" s="18" customFormat="1" ht="18.75" customHeight="1" x14ac:dyDescent="0.2">
      <c r="B90" s="19"/>
      <c r="C90" s="19"/>
      <c r="D90" s="20"/>
    </row>
    <row r="91" spans="2:5" s="18" customFormat="1" ht="18.75" customHeight="1" x14ac:dyDescent="0.2">
      <c r="B91" s="19"/>
      <c r="C91" s="19"/>
      <c r="D91" s="20"/>
    </row>
    <row r="92" spans="2:5" s="18" customFormat="1" ht="18.75" customHeight="1" x14ac:dyDescent="0.2">
      <c r="B92" s="19"/>
      <c r="C92" s="19"/>
      <c r="D92" s="20"/>
    </row>
    <row r="93" spans="2:5" s="18" customFormat="1" ht="18.75" customHeight="1" x14ac:dyDescent="0.2">
      <c r="B93" s="19"/>
      <c r="C93" s="19"/>
      <c r="D93" s="20"/>
    </row>
    <row r="94" spans="2:5" s="18" customFormat="1" ht="18.75" customHeight="1" x14ac:dyDescent="0.2">
      <c r="B94" s="19"/>
      <c r="C94" s="19"/>
      <c r="D94" s="20"/>
    </row>
    <row r="95" spans="2:5" s="18" customFormat="1" ht="18.75" customHeight="1" x14ac:dyDescent="0.2">
      <c r="B95" s="19"/>
      <c r="C95" s="19"/>
      <c r="D95" s="20"/>
    </row>
    <row r="96" spans="2:5" s="18" customFormat="1" ht="18.75" customHeight="1" x14ac:dyDescent="0.2">
      <c r="B96" s="19"/>
      <c r="C96" s="19"/>
      <c r="D96" s="20"/>
    </row>
    <row r="97" spans="2:4" s="18" customFormat="1" ht="18.75" customHeight="1" x14ac:dyDescent="0.2">
      <c r="B97" s="19"/>
      <c r="C97" s="19"/>
      <c r="D97" s="20"/>
    </row>
    <row r="98" spans="2:4" s="18" customFormat="1" ht="18.75" customHeight="1" x14ac:dyDescent="0.2">
      <c r="B98" s="19"/>
      <c r="C98" s="19"/>
      <c r="D98" s="20"/>
    </row>
    <row r="99" spans="2:4" s="18" customFormat="1" ht="18.75" customHeight="1" x14ac:dyDescent="0.2">
      <c r="B99" s="19"/>
      <c r="C99" s="19"/>
      <c r="D99" s="20"/>
    </row>
    <row r="100" spans="2:4" s="18" customFormat="1" ht="18.75" customHeight="1" x14ac:dyDescent="0.2">
      <c r="B100" s="19"/>
      <c r="C100" s="19"/>
      <c r="D100" s="20"/>
    </row>
    <row r="101" spans="2:4" s="18" customFormat="1" ht="18.75" customHeight="1" x14ac:dyDescent="0.2">
      <c r="B101" s="19"/>
      <c r="C101" s="19"/>
      <c r="D101" s="20"/>
    </row>
    <row r="102" spans="2:4" s="18" customFormat="1" ht="18.75" customHeight="1" x14ac:dyDescent="0.2">
      <c r="B102" s="19"/>
      <c r="C102" s="19"/>
      <c r="D102" s="20"/>
    </row>
    <row r="103" spans="2:4" s="18" customFormat="1" ht="18.75" customHeight="1" x14ac:dyDescent="0.2">
      <c r="B103" s="19"/>
      <c r="C103" s="19"/>
      <c r="D103" s="20"/>
    </row>
    <row r="104" spans="2:4" s="18" customFormat="1" ht="18.75" customHeight="1" x14ac:dyDescent="0.2">
      <c r="B104" s="19"/>
      <c r="C104" s="19"/>
      <c r="D104" s="20"/>
    </row>
    <row r="105" spans="2:4" s="18" customFormat="1" ht="18.75" customHeight="1" x14ac:dyDescent="0.2">
      <c r="B105" s="19"/>
      <c r="C105" s="19"/>
      <c r="D105" s="20"/>
    </row>
    <row r="106" spans="2:4" s="18" customFormat="1" ht="18.75" customHeight="1" x14ac:dyDescent="0.2">
      <c r="B106" s="19"/>
      <c r="C106" s="19"/>
      <c r="D106" s="20"/>
    </row>
    <row r="107" spans="2:4" s="18" customFormat="1" ht="18.75" customHeight="1" x14ac:dyDescent="0.2">
      <c r="B107" s="19"/>
      <c r="C107" s="19"/>
      <c r="D107" s="20"/>
    </row>
    <row r="108" spans="2:4" s="18" customFormat="1" ht="18.75" customHeight="1" x14ac:dyDescent="0.2">
      <c r="B108" s="19"/>
      <c r="C108" s="19"/>
      <c r="D108" s="20"/>
    </row>
    <row r="109" spans="2:4" s="18" customFormat="1" ht="18.75" customHeight="1" x14ac:dyDescent="0.2">
      <c r="B109" s="19"/>
      <c r="C109" s="19"/>
      <c r="D109" s="20"/>
    </row>
    <row r="110" spans="2:4" s="18" customFormat="1" ht="18.75" customHeight="1" x14ac:dyDescent="0.2">
      <c r="B110" s="19"/>
      <c r="C110" s="19"/>
      <c r="D110" s="20"/>
    </row>
    <row r="111" spans="2:4" s="18" customFormat="1" ht="18.75" customHeight="1" x14ac:dyDescent="0.2">
      <c r="B111" s="19"/>
      <c r="C111" s="19"/>
      <c r="D111" s="20"/>
    </row>
    <row r="112" spans="2:4" s="18" customFormat="1" ht="18.75" customHeight="1" x14ac:dyDescent="0.2">
      <c r="B112" s="19"/>
      <c r="C112" s="19"/>
      <c r="D112" s="20"/>
    </row>
    <row r="113" spans="1:10" s="18" customFormat="1" ht="18.75" customHeight="1" x14ac:dyDescent="0.2">
      <c r="B113" s="19"/>
      <c r="C113" s="19"/>
      <c r="D113" s="20"/>
    </row>
    <row r="114" spans="1:10" s="18" customFormat="1" ht="18.75" customHeight="1" x14ac:dyDescent="0.2">
      <c r="B114" s="19"/>
      <c r="C114" s="19"/>
      <c r="D114" s="20"/>
    </row>
    <row r="115" spans="1:10" s="18" customFormat="1" ht="18.75" customHeight="1" x14ac:dyDescent="0.2">
      <c r="B115" s="19"/>
      <c r="C115" s="19"/>
      <c r="D115" s="20"/>
    </row>
    <row r="116" spans="1:10" s="18" customFormat="1" ht="18.75" customHeight="1" x14ac:dyDescent="0.2">
      <c r="B116" s="19"/>
      <c r="C116" s="19"/>
      <c r="D116" s="20"/>
    </row>
    <row r="117" spans="1:10" s="18" customFormat="1" ht="18.75" customHeight="1" x14ac:dyDescent="0.2">
      <c r="B117" s="19"/>
      <c r="C117" s="19"/>
      <c r="D117" s="20"/>
    </row>
    <row r="118" spans="1:10" s="18" customFormat="1" ht="18.75" customHeight="1" x14ac:dyDescent="0.2">
      <c r="B118" s="19"/>
      <c r="C118" s="19"/>
      <c r="D118" s="20"/>
    </row>
    <row r="119" spans="1:10" s="18" customFormat="1" ht="18.75" customHeight="1" x14ac:dyDescent="0.2">
      <c r="B119" s="19"/>
      <c r="C119" s="19"/>
      <c r="D119" s="20"/>
    </row>
    <row r="120" spans="1:10" s="18" customFormat="1" ht="18.75" customHeight="1" x14ac:dyDescent="0.2">
      <c r="B120" s="19"/>
      <c r="C120" s="19"/>
      <c r="D120" s="20"/>
    </row>
    <row r="121" spans="1:10" s="18" customFormat="1" ht="18.75" customHeight="1" x14ac:dyDescent="0.2">
      <c r="B121" s="19"/>
      <c r="C121" s="19"/>
      <c r="D121" s="20"/>
    </row>
    <row r="122" spans="1:10" s="18" customFormat="1" ht="18.75" customHeight="1" x14ac:dyDescent="0.2">
      <c r="B122" s="19"/>
      <c r="C122" s="19"/>
      <c r="D122" s="20"/>
    </row>
    <row r="123" spans="1:10" s="18" customFormat="1" ht="18.75" customHeight="1" x14ac:dyDescent="0.2">
      <c r="B123" s="19"/>
      <c r="C123" s="19"/>
      <c r="D123" s="20"/>
    </row>
    <row r="124" spans="1:10" s="18" customFormat="1" ht="18.75" customHeight="1" x14ac:dyDescent="0.2">
      <c r="B124" s="19"/>
      <c r="C124" s="19"/>
      <c r="D124" s="20"/>
    </row>
    <row r="125" spans="1:10" s="18" customFormat="1" ht="18.75" customHeight="1" x14ac:dyDescent="0.2">
      <c r="B125" s="19"/>
      <c r="C125" s="19"/>
      <c r="D125" s="20"/>
    </row>
    <row r="126" spans="1:10" s="18" customFormat="1" ht="18.75" customHeight="1" x14ac:dyDescent="0.2">
      <c r="B126" s="19"/>
      <c r="C126" s="19"/>
      <c r="D126" s="20"/>
    </row>
    <row r="127" spans="1:10" ht="18.75" customHeight="1" x14ac:dyDescent="0.2">
      <c r="A127" s="18"/>
      <c r="B127" s="19"/>
      <c r="J127" s="18"/>
    </row>
    <row r="128" spans="1:10" ht="18.75" customHeight="1" x14ac:dyDescent="0.2">
      <c r="A128" s="18"/>
      <c r="B128" s="19"/>
      <c r="J128" s="18"/>
    </row>
    <row r="129" spans="1:10" ht="18.75" customHeight="1" x14ac:dyDescent="0.2">
      <c r="A129" s="18"/>
      <c r="B129" s="19"/>
      <c r="J129" s="18"/>
    </row>
    <row r="130" spans="1:10" ht="18.75" customHeight="1" x14ac:dyDescent="0.2">
      <c r="A130" s="18"/>
      <c r="B130" s="19"/>
      <c r="J130" s="18"/>
    </row>
    <row r="131" spans="1:10" ht="18.75" customHeight="1" x14ac:dyDescent="0.2">
      <c r="A131" s="18"/>
      <c r="B131" s="19"/>
      <c r="J131" s="18"/>
    </row>
    <row r="132" spans="1:10" ht="18.75" customHeight="1" x14ac:dyDescent="0.2">
      <c r="A132" s="18"/>
      <c r="B132" s="19"/>
      <c r="J132" s="18"/>
    </row>
    <row r="133" spans="1:10" ht="18.75" customHeight="1" x14ac:dyDescent="0.2">
      <c r="A133" s="18"/>
      <c r="B133" s="19"/>
      <c r="J133" s="18"/>
    </row>
    <row r="134" spans="1:10" ht="18.75" customHeight="1" x14ac:dyDescent="0.2">
      <c r="A134" s="18"/>
      <c r="B134" s="19"/>
      <c r="J134" s="18"/>
    </row>
    <row r="135" spans="1:10" ht="18.75" customHeight="1" x14ac:dyDescent="0.2">
      <c r="A135" s="18"/>
      <c r="B135" s="19"/>
      <c r="J135" s="18"/>
    </row>
    <row r="136" spans="1:10" ht="18.75" customHeight="1" x14ac:dyDescent="0.2">
      <c r="A136" s="18"/>
      <c r="B136" s="19"/>
      <c r="J136" s="18"/>
    </row>
    <row r="137" spans="1:10" ht="18.75" customHeight="1" x14ac:dyDescent="0.2">
      <c r="A137" s="18"/>
      <c r="B137" s="19"/>
      <c r="J137" s="18"/>
    </row>
    <row r="138" spans="1:10" ht="18.75" customHeight="1" x14ac:dyDescent="0.2">
      <c r="A138" s="18"/>
      <c r="B138" s="19"/>
      <c r="J138" s="18"/>
    </row>
    <row r="139" spans="1:10" ht="18.75" customHeight="1" x14ac:dyDescent="0.2">
      <c r="A139" s="18"/>
      <c r="B139" s="19"/>
      <c r="J139" s="18"/>
    </row>
    <row r="140" spans="1:10" ht="18.75" customHeight="1" x14ac:dyDescent="0.2">
      <c r="A140" s="18"/>
      <c r="B140" s="19"/>
      <c r="J140" s="18"/>
    </row>
    <row r="141" spans="1:10" ht="18.75" customHeight="1" x14ac:dyDescent="0.2">
      <c r="A141" s="18"/>
      <c r="B141" s="19"/>
      <c r="J141" s="18"/>
    </row>
    <row r="142" spans="1:10" ht="18.75" customHeight="1" x14ac:dyDescent="0.2">
      <c r="A142" s="18"/>
      <c r="B142" s="19"/>
      <c r="J142" s="18"/>
    </row>
    <row r="143" spans="1:10" ht="18.75" customHeight="1" x14ac:dyDescent="0.2">
      <c r="A143" s="18"/>
      <c r="B143" s="19"/>
      <c r="J143" s="18"/>
    </row>
    <row r="144" spans="1:10" ht="18.75" customHeight="1" x14ac:dyDescent="0.2">
      <c r="A144" s="18"/>
      <c r="B144" s="19"/>
      <c r="J144" s="18"/>
    </row>
    <row r="145" spans="1:10" ht="18.75" customHeight="1" x14ac:dyDescent="0.2">
      <c r="A145" s="18"/>
      <c r="B145" s="19"/>
      <c r="J145" s="18"/>
    </row>
    <row r="146" spans="1:10" ht="18.75" customHeight="1" x14ac:dyDescent="0.2">
      <c r="A146" s="18"/>
      <c r="B146" s="19"/>
      <c r="J146" s="18"/>
    </row>
    <row r="147" spans="1:10" ht="18.75" customHeight="1" x14ac:dyDescent="0.2">
      <c r="A147" s="18"/>
      <c r="B147" s="19"/>
      <c r="J147" s="18"/>
    </row>
    <row r="148" spans="1:10" ht="18.75" customHeight="1" x14ac:dyDescent="0.2">
      <c r="A148" s="18"/>
      <c r="B148" s="19"/>
      <c r="J148" s="18"/>
    </row>
    <row r="149" spans="1:10" ht="18.75" customHeight="1" x14ac:dyDescent="0.2">
      <c r="A149" s="18"/>
      <c r="B149" s="19"/>
      <c r="J149" s="18"/>
    </row>
    <row r="150" spans="1:10" ht="18.75" customHeight="1" x14ac:dyDescent="0.2">
      <c r="A150" s="18"/>
      <c r="B150" s="19"/>
      <c r="J150" s="18"/>
    </row>
    <row r="151" spans="1:10" ht="18.75" customHeight="1" x14ac:dyDescent="0.2">
      <c r="A151" s="18"/>
      <c r="B151" s="19"/>
      <c r="J151" s="18"/>
    </row>
    <row r="152" spans="1:10" ht="18.75" customHeight="1" x14ac:dyDescent="0.2">
      <c r="A152" s="18"/>
      <c r="B152" s="19"/>
      <c r="J152" s="18"/>
    </row>
    <row r="153" spans="1:10" ht="18.75" customHeight="1" x14ac:dyDescent="0.2">
      <c r="A153" s="18"/>
      <c r="B153" s="19"/>
      <c r="J153" s="18"/>
    </row>
    <row r="154" spans="1:10" ht="18.75" customHeight="1" x14ac:dyDescent="0.2">
      <c r="A154" s="18"/>
      <c r="B154" s="19"/>
      <c r="J154" s="18"/>
    </row>
    <row r="155" spans="1:10" ht="18.75" customHeight="1" x14ac:dyDescent="0.2">
      <c r="A155" s="18"/>
      <c r="B155" s="19"/>
      <c r="J155" s="18"/>
    </row>
    <row r="156" spans="1:10" ht="18.75" customHeight="1" x14ac:dyDescent="0.2">
      <c r="A156" s="18"/>
      <c r="B156" s="19"/>
      <c r="J156" s="18"/>
    </row>
    <row r="157" spans="1:10" ht="18.75" customHeight="1" x14ac:dyDescent="0.2">
      <c r="A157" s="18"/>
      <c r="B157" s="19"/>
      <c r="J157" s="18"/>
    </row>
    <row r="158" spans="1:10" ht="18.75" customHeight="1" x14ac:dyDescent="0.2">
      <c r="A158" s="18"/>
      <c r="B158" s="19"/>
      <c r="J158" s="18"/>
    </row>
    <row r="159" spans="1:10" ht="18.75" customHeight="1" x14ac:dyDescent="0.2">
      <c r="A159" s="18"/>
      <c r="B159" s="19"/>
      <c r="J159" s="18"/>
    </row>
    <row r="160" spans="1:10" ht="18.75" customHeight="1" x14ac:dyDescent="0.2">
      <c r="A160" s="18"/>
      <c r="B160" s="19"/>
      <c r="J160" s="18"/>
    </row>
    <row r="161" spans="1:10" ht="18.75" customHeight="1" x14ac:dyDescent="0.2">
      <c r="A161" s="18"/>
      <c r="B161" s="19"/>
      <c r="J161" s="18"/>
    </row>
    <row r="162" spans="1:10" ht="18.75" customHeight="1" x14ac:dyDescent="0.2">
      <c r="A162" s="18"/>
      <c r="B162" s="19"/>
      <c r="J162" s="18"/>
    </row>
    <row r="163" spans="1:10" ht="18.75" customHeight="1" x14ac:dyDescent="0.2">
      <c r="A163" s="18"/>
      <c r="B163" s="19"/>
      <c r="J163" s="18"/>
    </row>
    <row r="164" spans="1:10" ht="18.75" customHeight="1" x14ac:dyDescent="0.2">
      <c r="A164" s="18"/>
      <c r="B164" s="19"/>
      <c r="J164" s="18"/>
    </row>
    <row r="165" spans="1:10" ht="18.75" customHeight="1" x14ac:dyDescent="0.2">
      <c r="A165" s="18"/>
      <c r="B165" s="19"/>
      <c r="J165" s="18"/>
    </row>
    <row r="166" spans="1:10" ht="18.75" customHeight="1" x14ac:dyDescent="0.2">
      <c r="A166" s="18"/>
      <c r="B166" s="19"/>
      <c r="J166" s="18"/>
    </row>
    <row r="167" spans="1:10" ht="18.75" customHeight="1" x14ac:dyDescent="0.2">
      <c r="A167" s="18"/>
      <c r="B167" s="19"/>
      <c r="J167" s="18"/>
    </row>
    <row r="168" spans="1:10" ht="18.75" customHeight="1" x14ac:dyDescent="0.2">
      <c r="A168" s="18"/>
      <c r="B168" s="19"/>
      <c r="J168" s="18"/>
    </row>
    <row r="169" spans="1:10" ht="18.75" customHeight="1" x14ac:dyDescent="0.2">
      <c r="A169" s="18"/>
      <c r="B169" s="19"/>
      <c r="J169" s="18"/>
    </row>
    <row r="170" spans="1:10" ht="18.75" customHeight="1" x14ac:dyDescent="0.2">
      <c r="A170" s="18"/>
      <c r="B170" s="19"/>
      <c r="J170" s="18"/>
    </row>
    <row r="171" spans="1:10" ht="18.75" customHeight="1" x14ac:dyDescent="0.2">
      <c r="A171" s="18"/>
      <c r="B171" s="19"/>
      <c r="J171" s="18"/>
    </row>
    <row r="172" spans="1:10" ht="18.75" customHeight="1" x14ac:dyDescent="0.2">
      <c r="A172" s="18"/>
      <c r="B172" s="19"/>
      <c r="J172" s="18"/>
    </row>
    <row r="173" spans="1:10" ht="18.75" customHeight="1" x14ac:dyDescent="0.2">
      <c r="A173" s="18"/>
      <c r="B173" s="19"/>
      <c r="J173" s="18"/>
    </row>
    <row r="174" spans="1:10" ht="18.75" customHeight="1" x14ac:dyDescent="0.2">
      <c r="A174" s="18"/>
      <c r="B174" s="19"/>
      <c r="J174" s="18"/>
    </row>
    <row r="175" spans="1:10" ht="18.75" customHeight="1" x14ac:dyDescent="0.2">
      <c r="A175" s="18"/>
      <c r="B175" s="19"/>
      <c r="J175" s="18"/>
    </row>
    <row r="176" spans="1:10" ht="18.75" customHeight="1" x14ac:dyDescent="0.2">
      <c r="A176" s="18"/>
      <c r="B176" s="19"/>
      <c r="J176" s="18"/>
    </row>
    <row r="177" spans="1:10" ht="18.75" customHeight="1" x14ac:dyDescent="0.2">
      <c r="A177" s="18"/>
      <c r="B177" s="19"/>
      <c r="J177" s="18"/>
    </row>
    <row r="178" spans="1:10" ht="18.75" customHeight="1" x14ac:dyDescent="0.2">
      <c r="A178" s="18"/>
      <c r="B178" s="19"/>
      <c r="J178" s="18"/>
    </row>
    <row r="179" spans="1:10" ht="18.75" customHeight="1" x14ac:dyDescent="0.2">
      <c r="A179" s="18"/>
      <c r="B179" s="19"/>
      <c r="J179" s="18"/>
    </row>
    <row r="180" spans="1:10" ht="18.75" customHeight="1" x14ac:dyDescent="0.2">
      <c r="A180" s="18"/>
      <c r="B180" s="19"/>
      <c r="J180" s="18"/>
    </row>
    <row r="181" spans="1:10" ht="18.75" customHeight="1" x14ac:dyDescent="0.2">
      <c r="A181" s="18"/>
      <c r="B181" s="19"/>
      <c r="J181" s="18"/>
    </row>
    <row r="182" spans="1:10" ht="18.75" customHeight="1" x14ac:dyDescent="0.2">
      <c r="A182" s="18"/>
      <c r="B182" s="19"/>
      <c r="J182" s="18"/>
    </row>
    <row r="183" spans="1:10" ht="18.75" customHeight="1" x14ac:dyDescent="0.2">
      <c r="A183" s="18"/>
      <c r="B183" s="19"/>
      <c r="J183" s="18"/>
    </row>
    <row r="184" spans="1:10" ht="18.75" customHeight="1" x14ac:dyDescent="0.2">
      <c r="A184" s="18"/>
      <c r="B184" s="19"/>
      <c r="J184" s="18"/>
    </row>
    <row r="185" spans="1:10" ht="18.75" customHeight="1" x14ac:dyDescent="0.2">
      <c r="A185" s="18"/>
      <c r="B185" s="19"/>
      <c r="J185" s="18"/>
    </row>
    <row r="186" spans="1:10" ht="18.75" customHeight="1" x14ac:dyDescent="0.2">
      <c r="A186" s="18"/>
      <c r="B186" s="19"/>
      <c r="J186" s="18"/>
    </row>
    <row r="187" spans="1:10" ht="18.75" customHeight="1" x14ac:dyDescent="0.2">
      <c r="A187" s="18"/>
      <c r="B187" s="19"/>
      <c r="J187" s="18"/>
    </row>
    <row r="188" spans="1:10" ht="18.75" customHeight="1" x14ac:dyDescent="0.2">
      <c r="A188" s="18"/>
      <c r="B188" s="19"/>
      <c r="J188" s="18"/>
    </row>
    <row r="189" spans="1:10" ht="18.75" customHeight="1" x14ac:dyDescent="0.2">
      <c r="A189" s="18"/>
      <c r="B189" s="19"/>
      <c r="J189" s="18"/>
    </row>
    <row r="190" spans="1:10" ht="18.75" customHeight="1" x14ac:dyDescent="0.2">
      <c r="A190" s="18"/>
      <c r="B190" s="19"/>
      <c r="J190" s="18"/>
    </row>
    <row r="191" spans="1:10" ht="18.75" customHeight="1" x14ac:dyDescent="0.2">
      <c r="A191" s="18"/>
      <c r="B191" s="19"/>
      <c r="J191" s="18"/>
    </row>
    <row r="192" spans="1:10" ht="18.75" customHeight="1" x14ac:dyDescent="0.2">
      <c r="A192" s="18"/>
      <c r="B192" s="19"/>
      <c r="J192" s="18"/>
    </row>
    <row r="193" spans="1:10" ht="18.75" customHeight="1" x14ac:dyDescent="0.2">
      <c r="A193" s="18"/>
      <c r="B193" s="19"/>
      <c r="J193" s="18"/>
    </row>
    <row r="194" spans="1:10" ht="18.75" customHeight="1" x14ac:dyDescent="0.2">
      <c r="A194" s="18"/>
      <c r="B194" s="19"/>
      <c r="J194" s="18"/>
    </row>
    <row r="195" spans="1:10" ht="18.75" customHeight="1" x14ac:dyDescent="0.2">
      <c r="A195" s="18"/>
      <c r="B195" s="19"/>
    </row>
    <row r="196" spans="1:10" ht="18.75" customHeight="1" x14ac:dyDescent="0.2">
      <c r="A196" s="18"/>
      <c r="B196" s="19"/>
    </row>
    <row r="197" spans="1:10" ht="18.75" customHeight="1" x14ac:dyDescent="0.2">
      <c r="A197" s="18"/>
      <c r="B197" s="19"/>
    </row>
    <row r="198" spans="1:10" ht="18.75" customHeight="1" x14ac:dyDescent="0.2">
      <c r="A198" s="18"/>
      <c r="B198" s="19"/>
    </row>
    <row r="199" spans="1:10" ht="18.75" customHeight="1" x14ac:dyDescent="0.2">
      <c r="A199" s="18"/>
      <c r="B199" s="19"/>
    </row>
    <row r="200" spans="1:10" ht="18.75" customHeight="1" x14ac:dyDescent="0.2">
      <c r="A200" s="18"/>
      <c r="B200" s="19"/>
    </row>
    <row r="201" spans="1:10" ht="18.75" customHeight="1" x14ac:dyDescent="0.2">
      <c r="A201" s="18"/>
      <c r="B201" s="19"/>
    </row>
    <row r="202" spans="1:10" ht="18.75" customHeight="1" x14ac:dyDescent="0.2">
      <c r="A202" s="18"/>
      <c r="B202" s="19"/>
    </row>
    <row r="203" spans="1:10" ht="18.75" customHeight="1" x14ac:dyDescent="0.2">
      <c r="A203" s="18"/>
      <c r="B203" s="19"/>
    </row>
    <row r="204" spans="1:10" ht="18.75" customHeight="1" x14ac:dyDescent="0.2">
      <c r="A204" s="18"/>
      <c r="B204" s="19"/>
    </row>
    <row r="205" spans="1:10" ht="18.75" customHeight="1" x14ac:dyDescent="0.2">
      <c r="A205" s="18"/>
      <c r="B205" s="19"/>
    </row>
    <row r="206" spans="1:10" ht="18.75" customHeight="1" x14ac:dyDescent="0.2">
      <c r="A206" s="18"/>
      <c r="B206" s="19"/>
    </row>
    <row r="207" spans="1:10" ht="18.75" customHeight="1" x14ac:dyDescent="0.2">
      <c r="A207" s="18"/>
      <c r="B207" s="19"/>
    </row>
    <row r="208" spans="1:10" ht="18.75" customHeight="1" x14ac:dyDescent="0.2">
      <c r="A208" s="18"/>
      <c r="B208" s="19"/>
    </row>
    <row r="209" spans="1:2" ht="18.75" customHeight="1" x14ac:dyDescent="0.2">
      <c r="A209" s="18"/>
      <c r="B209" s="19"/>
    </row>
    <row r="210" spans="1:2" ht="18.75" customHeight="1" x14ac:dyDescent="0.2">
      <c r="A210" s="18"/>
      <c r="B210" s="19"/>
    </row>
    <row r="211" spans="1:2" ht="18.75" customHeight="1" x14ac:dyDescent="0.2">
      <c r="A211" s="18"/>
      <c r="B211" s="19"/>
    </row>
    <row r="212" spans="1:2" ht="18.75" customHeight="1" x14ac:dyDescent="0.2">
      <c r="A212" s="18"/>
      <c r="B212" s="19"/>
    </row>
    <row r="213" spans="1:2" ht="18.75" customHeight="1" x14ac:dyDescent="0.2">
      <c r="A213" s="18"/>
      <c r="B213" s="19"/>
    </row>
    <row r="214" spans="1:2" ht="18.75" customHeight="1" x14ac:dyDescent="0.2">
      <c r="A214" s="18"/>
      <c r="B214" s="19"/>
    </row>
    <row r="215" spans="1:2" ht="18.75" customHeight="1" x14ac:dyDescent="0.2">
      <c r="A215" s="18"/>
      <c r="B215" s="19"/>
    </row>
    <row r="216" spans="1:2" ht="18.75" customHeight="1" x14ac:dyDescent="0.2">
      <c r="A216" s="18"/>
      <c r="B216" s="19"/>
    </row>
    <row r="217" spans="1:2" ht="18.75" customHeight="1" x14ac:dyDescent="0.2">
      <c r="A217" s="18"/>
      <c r="B217" s="19"/>
    </row>
    <row r="218" spans="1:2" ht="18.75" customHeight="1" x14ac:dyDescent="0.2">
      <c r="A218" s="18"/>
      <c r="B218" s="19"/>
    </row>
    <row r="219" spans="1:2" ht="18.75" customHeight="1" x14ac:dyDescent="0.2">
      <c r="A219" s="18"/>
      <c r="B219" s="19"/>
    </row>
    <row r="220" spans="1:2" ht="18.75" customHeight="1" x14ac:dyDescent="0.2">
      <c r="A220" s="18"/>
      <c r="B220" s="19"/>
    </row>
    <row r="221" spans="1:2" ht="18.75" customHeight="1" x14ac:dyDescent="0.2">
      <c r="A221" s="18"/>
      <c r="B221" s="19"/>
    </row>
    <row r="222" spans="1:2" ht="18.75" customHeight="1" x14ac:dyDescent="0.2">
      <c r="A222" s="18"/>
      <c r="B222" s="19"/>
    </row>
    <row r="223" spans="1:2" ht="18.75" customHeight="1" x14ac:dyDescent="0.2">
      <c r="A223" s="18"/>
      <c r="B223" s="19"/>
    </row>
    <row r="224" spans="1:2" ht="18.75" customHeight="1" x14ac:dyDescent="0.2">
      <c r="A224" s="18"/>
      <c r="B224" s="19"/>
    </row>
    <row r="225" spans="1:2" ht="18.75" customHeight="1" x14ac:dyDescent="0.2">
      <c r="A225" s="18"/>
      <c r="B225" s="19"/>
    </row>
    <row r="226" spans="1:2" ht="18.75" customHeight="1" x14ac:dyDescent="0.2">
      <c r="A226" s="18"/>
      <c r="B226" s="19"/>
    </row>
    <row r="227" spans="1:2" ht="18.75" customHeight="1" x14ac:dyDescent="0.2">
      <c r="A227" s="18"/>
      <c r="B227" s="19"/>
    </row>
    <row r="228" spans="1:2" ht="18.75" customHeight="1" x14ac:dyDescent="0.2">
      <c r="A228" s="18"/>
      <c r="B228" s="19"/>
    </row>
    <row r="229" spans="1:2" ht="18.75" customHeight="1" x14ac:dyDescent="0.2">
      <c r="A229" s="18"/>
      <c r="B229" s="19"/>
    </row>
    <row r="230" spans="1:2" ht="18.75" customHeight="1" x14ac:dyDescent="0.2">
      <c r="A230" s="18"/>
      <c r="B230" s="19"/>
    </row>
    <row r="231" spans="1:2" ht="18.75" customHeight="1" x14ac:dyDescent="0.2">
      <c r="A231" s="18"/>
      <c r="B231" s="19"/>
    </row>
    <row r="232" spans="1:2" ht="18.75" customHeight="1" x14ac:dyDescent="0.2">
      <c r="A232" s="18"/>
      <c r="B232" s="19"/>
    </row>
    <row r="233" spans="1:2" ht="18.75" customHeight="1" x14ac:dyDescent="0.2">
      <c r="A233" s="18"/>
      <c r="B233" s="19"/>
    </row>
    <row r="234" spans="1:2" ht="18.75" customHeight="1" x14ac:dyDescent="0.2">
      <c r="A234" s="18"/>
      <c r="B234" s="19"/>
    </row>
    <row r="235" spans="1:2" ht="18.75" customHeight="1" x14ac:dyDescent="0.2">
      <c r="A235" s="18"/>
      <c r="B235" s="19"/>
    </row>
    <row r="236" spans="1:2" ht="18.75" customHeight="1" x14ac:dyDescent="0.2">
      <c r="A236" s="18"/>
      <c r="B236" s="19"/>
    </row>
    <row r="237" spans="1:2" ht="18.75" customHeight="1" x14ac:dyDescent="0.2">
      <c r="A237" s="18"/>
      <c r="B237" s="19"/>
    </row>
    <row r="238" spans="1:2" ht="18.75" customHeight="1" x14ac:dyDescent="0.2">
      <c r="A238" s="18"/>
      <c r="B238" s="19"/>
    </row>
    <row r="239" spans="1:2" ht="18.75" customHeight="1" x14ac:dyDescent="0.2">
      <c r="A239" s="18"/>
      <c r="B239" s="19"/>
    </row>
    <row r="240" spans="1:2" ht="18.75" customHeight="1" x14ac:dyDescent="0.2">
      <c r="A240" s="18"/>
      <c r="B240" s="19"/>
    </row>
    <row r="241" spans="1:2" ht="18.75" customHeight="1" x14ac:dyDescent="0.2">
      <c r="A241" s="18"/>
      <c r="B241" s="19"/>
    </row>
    <row r="242" spans="1:2" ht="18.75" customHeight="1" x14ac:dyDescent="0.2">
      <c r="A242" s="18"/>
      <c r="B242" s="19"/>
    </row>
    <row r="243" spans="1:2" ht="18.75" customHeight="1" x14ac:dyDescent="0.2">
      <c r="A243" s="18"/>
      <c r="B243" s="19"/>
    </row>
    <row r="244" spans="1:2" ht="18.75" customHeight="1" x14ac:dyDescent="0.2">
      <c r="A244" s="18"/>
      <c r="B244" s="19"/>
    </row>
    <row r="245" spans="1:2" ht="18.75" customHeight="1" x14ac:dyDescent="0.2">
      <c r="A245" s="18"/>
      <c r="B245" s="19"/>
    </row>
    <row r="246" spans="1:2" ht="18.75" customHeight="1" x14ac:dyDescent="0.2">
      <c r="A246" s="18"/>
      <c r="B246" s="19"/>
    </row>
    <row r="247" spans="1:2" ht="18.75" customHeight="1" x14ac:dyDescent="0.2">
      <c r="A247" s="18"/>
      <c r="B247" s="19"/>
    </row>
    <row r="248" spans="1:2" ht="18.75" customHeight="1" x14ac:dyDescent="0.2">
      <c r="A248" s="18"/>
      <c r="B248" s="19"/>
    </row>
    <row r="249" spans="1:2" ht="18.75" customHeight="1" x14ac:dyDescent="0.2">
      <c r="A249" s="18"/>
      <c r="B249" s="19"/>
    </row>
    <row r="250" spans="1:2" ht="18.75" customHeight="1" x14ac:dyDescent="0.2">
      <c r="A250" s="18"/>
      <c r="B250" s="19"/>
    </row>
    <row r="251" spans="1:2" ht="18.75" customHeight="1" x14ac:dyDescent="0.2">
      <c r="A251" s="18"/>
      <c r="B251" s="19"/>
    </row>
    <row r="252" spans="1:2" ht="18.75" customHeight="1" x14ac:dyDescent="0.2">
      <c r="A252" s="18"/>
      <c r="B252" s="19"/>
    </row>
    <row r="253" spans="1:2" ht="18.75" customHeight="1" x14ac:dyDescent="0.2">
      <c r="A253" s="18"/>
      <c r="B253" s="19"/>
    </row>
    <row r="254" spans="1:2" ht="18.75" customHeight="1" x14ac:dyDescent="0.2">
      <c r="A254" s="18"/>
      <c r="B254" s="19"/>
    </row>
    <row r="255" spans="1:2" ht="18.75" customHeight="1" x14ac:dyDescent="0.2">
      <c r="A255" s="18"/>
      <c r="B255" s="19"/>
    </row>
    <row r="256" spans="1:2" ht="18.75" customHeight="1" x14ac:dyDescent="0.2">
      <c r="A256" s="18"/>
      <c r="B256" s="19"/>
    </row>
    <row r="257" spans="1:2" ht="18.75" customHeight="1" x14ac:dyDescent="0.2">
      <c r="A257" s="18"/>
      <c r="B257" s="19"/>
    </row>
    <row r="258" spans="1:2" ht="18.75" customHeight="1" x14ac:dyDescent="0.2">
      <c r="A258" s="18"/>
      <c r="B258" s="19"/>
    </row>
    <row r="259" spans="1:2" ht="18.75" customHeight="1" x14ac:dyDescent="0.2">
      <c r="A259" s="18"/>
      <c r="B259" s="19"/>
    </row>
    <row r="260" spans="1:2" ht="18.75" customHeight="1" x14ac:dyDescent="0.2">
      <c r="A260" s="18"/>
      <c r="B260" s="19"/>
    </row>
    <row r="261" spans="1:2" ht="18.75" customHeight="1" x14ac:dyDescent="0.2">
      <c r="A261" s="18"/>
      <c r="B261" s="19"/>
    </row>
    <row r="262" spans="1:2" ht="18.75" customHeight="1" x14ac:dyDescent="0.2">
      <c r="A262" s="18"/>
      <c r="B262" s="19"/>
    </row>
    <row r="263" spans="1:2" ht="18.75" customHeight="1" x14ac:dyDescent="0.2">
      <c r="A263" s="18"/>
      <c r="B263" s="19"/>
    </row>
    <row r="264" spans="1:2" ht="18.75" customHeight="1" x14ac:dyDescent="0.2">
      <c r="A264" s="18"/>
      <c r="B264" s="19"/>
    </row>
    <row r="265" spans="1:2" ht="18.75" customHeight="1" x14ac:dyDescent="0.2">
      <c r="A265" s="18"/>
      <c r="B265" s="19"/>
    </row>
    <row r="266" spans="1:2" ht="18.75" customHeight="1" x14ac:dyDescent="0.2">
      <c r="A266" s="18"/>
      <c r="B266" s="19"/>
    </row>
    <row r="267" spans="1:2" ht="18.75" customHeight="1" x14ac:dyDescent="0.2">
      <c r="A267" s="18"/>
      <c r="B267" s="19"/>
    </row>
    <row r="268" spans="1:2" ht="18.75" customHeight="1" x14ac:dyDescent="0.2">
      <c r="A268" s="18"/>
      <c r="B268" s="19"/>
    </row>
    <row r="269" spans="1:2" ht="18.75" customHeight="1" x14ac:dyDescent="0.2">
      <c r="A269" s="18"/>
      <c r="B269" s="19"/>
    </row>
    <row r="270" spans="1:2" ht="18.75" customHeight="1" x14ac:dyDescent="0.2">
      <c r="A270" s="18"/>
      <c r="B270" s="19"/>
    </row>
    <row r="271" spans="1:2" ht="18.75" customHeight="1" x14ac:dyDescent="0.2">
      <c r="A271" s="18"/>
      <c r="B271" s="19"/>
    </row>
    <row r="272" spans="1:2" ht="18.75" customHeight="1" x14ac:dyDescent="0.2">
      <c r="A272" s="18"/>
      <c r="B272" s="19"/>
    </row>
    <row r="273" spans="1:2" ht="18.75" customHeight="1" x14ac:dyDescent="0.2">
      <c r="A273" s="18"/>
      <c r="B273" s="19"/>
    </row>
    <row r="274" spans="1:2" ht="18.75" customHeight="1" x14ac:dyDescent="0.2">
      <c r="A274" s="18"/>
      <c r="B274" s="19"/>
    </row>
    <row r="275" spans="1:2" ht="18.75" customHeight="1" x14ac:dyDescent="0.2">
      <c r="A275" s="18"/>
      <c r="B275" s="19"/>
    </row>
    <row r="276" spans="1:2" ht="18.75" customHeight="1" x14ac:dyDescent="0.2">
      <c r="A276" s="18"/>
      <c r="B276" s="19"/>
    </row>
    <row r="277" spans="1:2" ht="18.75" customHeight="1" x14ac:dyDescent="0.2">
      <c r="A277" s="18"/>
      <c r="B277" s="19"/>
    </row>
    <row r="278" spans="1:2" ht="18.75" customHeight="1" x14ac:dyDescent="0.2">
      <c r="A278" s="18"/>
      <c r="B278" s="19"/>
    </row>
    <row r="279" spans="1:2" ht="18.75" customHeight="1" x14ac:dyDescent="0.2">
      <c r="A279" s="18"/>
      <c r="B279" s="19"/>
    </row>
    <row r="280" spans="1:2" ht="18.75" customHeight="1" x14ac:dyDescent="0.2">
      <c r="A280" s="18"/>
      <c r="B280" s="19"/>
    </row>
    <row r="281" spans="1:2" ht="18.75" customHeight="1" x14ac:dyDescent="0.2">
      <c r="A281" s="18"/>
      <c r="B281" s="19"/>
    </row>
    <row r="282" spans="1:2" ht="18.75" customHeight="1" x14ac:dyDescent="0.2">
      <c r="A282" s="18"/>
      <c r="B282" s="19"/>
    </row>
    <row r="283" spans="1:2" ht="18.75" customHeight="1" x14ac:dyDescent="0.2">
      <c r="A283" s="18"/>
      <c r="B283" s="19"/>
    </row>
    <row r="284" spans="1:2" ht="18.75" customHeight="1" x14ac:dyDescent="0.2">
      <c r="A284" s="18"/>
      <c r="B284" s="19"/>
    </row>
    <row r="285" spans="1:2" ht="18.75" customHeight="1" x14ac:dyDescent="0.2">
      <c r="A285" s="18"/>
      <c r="B285" s="19"/>
    </row>
    <row r="286" spans="1:2" ht="18.75" customHeight="1" x14ac:dyDescent="0.2">
      <c r="A286" s="18"/>
      <c r="B286" s="19"/>
    </row>
    <row r="287" spans="1:2" ht="18.75" customHeight="1" x14ac:dyDescent="0.2">
      <c r="A287" s="18"/>
      <c r="B287" s="19"/>
    </row>
    <row r="288" spans="1:2" ht="18.75" customHeight="1" x14ac:dyDescent="0.2">
      <c r="A288" s="18"/>
      <c r="B288" s="19"/>
    </row>
    <row r="289" spans="1:2" ht="18.75" customHeight="1" x14ac:dyDescent="0.2">
      <c r="A289" s="18"/>
      <c r="B289" s="19"/>
    </row>
    <row r="290" spans="1:2" ht="18.75" customHeight="1" x14ac:dyDescent="0.2">
      <c r="A290" s="18"/>
      <c r="B290" s="19"/>
    </row>
    <row r="291" spans="1:2" ht="18.75" customHeight="1" x14ac:dyDescent="0.2">
      <c r="A291" s="18"/>
      <c r="B291" s="19"/>
    </row>
    <row r="292" spans="1:2" ht="18.75" customHeight="1" x14ac:dyDescent="0.2">
      <c r="A292" s="18"/>
      <c r="B292" s="19"/>
    </row>
    <row r="293" spans="1:2" ht="18.75" customHeight="1" x14ac:dyDescent="0.2">
      <c r="A293" s="18"/>
      <c r="B293" s="19"/>
    </row>
    <row r="294" spans="1:2" ht="18.75" customHeight="1" x14ac:dyDescent="0.2">
      <c r="A294" s="18"/>
      <c r="B294" s="19"/>
    </row>
    <row r="295" spans="1:2" ht="18.75" customHeight="1" x14ac:dyDescent="0.2">
      <c r="A295" s="18"/>
      <c r="B295" s="19"/>
    </row>
    <row r="296" spans="1:2" ht="18.75" customHeight="1" x14ac:dyDescent="0.2">
      <c r="A296" s="18"/>
      <c r="B296" s="19"/>
    </row>
    <row r="297" spans="1:2" ht="18.75" customHeight="1" x14ac:dyDescent="0.2">
      <c r="A297" s="18"/>
      <c r="B297" s="19"/>
    </row>
    <row r="298" spans="1:2" ht="18.75" customHeight="1" x14ac:dyDescent="0.2">
      <c r="A298" s="18"/>
      <c r="B298" s="19"/>
    </row>
    <row r="299" spans="1:2" ht="18.75" customHeight="1" x14ac:dyDescent="0.2">
      <c r="A299" s="18"/>
      <c r="B299" s="19"/>
    </row>
    <row r="300" spans="1:2" ht="18.75" customHeight="1" x14ac:dyDescent="0.2">
      <c r="A300" s="18"/>
      <c r="B300" s="19"/>
    </row>
    <row r="301" spans="1:2" ht="18.75" customHeight="1" x14ac:dyDescent="0.2">
      <c r="A301" s="18"/>
      <c r="B301" s="19"/>
    </row>
    <row r="302" spans="1:2" ht="18.75" customHeight="1" x14ac:dyDescent="0.2">
      <c r="A302" s="18"/>
      <c r="B302" s="19"/>
    </row>
    <row r="303" spans="1:2" ht="18.75" customHeight="1" x14ac:dyDescent="0.2">
      <c r="A303" s="18"/>
      <c r="B303" s="19"/>
    </row>
    <row r="304" spans="1:2" ht="18.75" customHeight="1" x14ac:dyDescent="0.2">
      <c r="A304" s="18"/>
      <c r="B304" s="19"/>
    </row>
    <row r="305" spans="1:2" ht="18.75" customHeight="1" x14ac:dyDescent="0.2">
      <c r="A305" s="18"/>
      <c r="B305" s="19"/>
    </row>
    <row r="306" spans="1:2" ht="18.75" customHeight="1" x14ac:dyDescent="0.2">
      <c r="A306" s="18"/>
      <c r="B306" s="19"/>
    </row>
    <row r="307" spans="1:2" ht="18.75" customHeight="1" x14ac:dyDescent="0.2">
      <c r="A307" s="18"/>
      <c r="B307" s="19"/>
    </row>
    <row r="308" spans="1:2" ht="18.75" customHeight="1" x14ac:dyDescent="0.2">
      <c r="A308" s="18"/>
      <c r="B308" s="19"/>
    </row>
    <row r="309" spans="1:2" ht="18.75" customHeight="1" x14ac:dyDescent="0.2">
      <c r="A309" s="18"/>
      <c r="B309" s="19"/>
    </row>
    <row r="310" spans="1:2" ht="18.75" customHeight="1" x14ac:dyDescent="0.2">
      <c r="A310" s="18"/>
      <c r="B310" s="19"/>
    </row>
    <row r="311" spans="1:2" ht="18.75" customHeight="1" x14ac:dyDescent="0.2">
      <c r="A311" s="18"/>
      <c r="B311" s="19"/>
    </row>
    <row r="312" spans="1:2" ht="18.75" customHeight="1" x14ac:dyDescent="0.2">
      <c r="A312" s="18"/>
      <c r="B312" s="19"/>
    </row>
    <row r="313" spans="1:2" ht="18.75" customHeight="1" x14ac:dyDescent="0.2">
      <c r="A313" s="18"/>
      <c r="B313" s="19"/>
    </row>
    <row r="314" spans="1:2" ht="18.75" customHeight="1" x14ac:dyDescent="0.2">
      <c r="A314" s="18"/>
      <c r="B314" s="19"/>
    </row>
    <row r="315" spans="1:2" ht="18.75" customHeight="1" x14ac:dyDescent="0.2">
      <c r="A315" s="18"/>
      <c r="B315" s="19"/>
    </row>
    <row r="316" spans="1:2" ht="18.75" customHeight="1" x14ac:dyDescent="0.2">
      <c r="A316" s="18"/>
      <c r="B316" s="19"/>
    </row>
    <row r="317" spans="1:2" ht="18.75" customHeight="1" x14ac:dyDescent="0.2">
      <c r="A317" s="18"/>
      <c r="B317" s="19"/>
    </row>
    <row r="318" spans="1:2" ht="18.75" customHeight="1" x14ac:dyDescent="0.2">
      <c r="A318" s="18"/>
      <c r="B318" s="19"/>
    </row>
    <row r="319" spans="1:2" ht="18.75" customHeight="1" x14ac:dyDescent="0.2">
      <c r="A319" s="18"/>
      <c r="B319" s="19"/>
    </row>
    <row r="320" spans="1:2" ht="18.75" customHeight="1" x14ac:dyDescent="0.2">
      <c r="A320" s="18"/>
      <c r="B320" s="19"/>
    </row>
    <row r="321" spans="1:2" ht="18.75" customHeight="1" x14ac:dyDescent="0.2">
      <c r="A321" s="18"/>
      <c r="B321" s="19"/>
    </row>
    <row r="322" spans="1:2" ht="18.75" customHeight="1" x14ac:dyDescent="0.2">
      <c r="A322" s="18"/>
      <c r="B322" s="19"/>
    </row>
    <row r="323" spans="1:2" ht="18.75" customHeight="1" x14ac:dyDescent="0.2">
      <c r="A323" s="18"/>
      <c r="B323" s="19"/>
    </row>
    <row r="324" spans="1:2" ht="18.75" customHeight="1" x14ac:dyDescent="0.2">
      <c r="A324" s="18"/>
      <c r="B324" s="19"/>
    </row>
    <row r="325" spans="1:2" ht="18.75" customHeight="1" x14ac:dyDescent="0.2">
      <c r="A325" s="18"/>
      <c r="B325" s="19"/>
    </row>
    <row r="326" spans="1:2" ht="18.75" customHeight="1" x14ac:dyDescent="0.2">
      <c r="A326" s="18"/>
      <c r="B326" s="19"/>
    </row>
    <row r="327" spans="1:2" ht="18.75" customHeight="1" x14ac:dyDescent="0.2">
      <c r="A327" s="18"/>
      <c r="B327" s="19"/>
    </row>
    <row r="328" spans="1:2" ht="18.75" customHeight="1" x14ac:dyDescent="0.2">
      <c r="A328" s="18"/>
      <c r="B328" s="19"/>
    </row>
    <row r="329" spans="1:2" ht="18.75" customHeight="1" x14ac:dyDescent="0.2">
      <c r="A329" s="18"/>
      <c r="B329" s="19"/>
    </row>
    <row r="330" spans="1:2" ht="18.75" customHeight="1" x14ac:dyDescent="0.2">
      <c r="A330" s="18"/>
      <c r="B330" s="19"/>
    </row>
    <row r="331" spans="1:2" ht="18.75" customHeight="1" x14ac:dyDescent="0.2">
      <c r="A331" s="18"/>
      <c r="B331" s="19"/>
    </row>
    <row r="332" spans="1:2" ht="18.75" customHeight="1" x14ac:dyDescent="0.2">
      <c r="A332" s="18"/>
      <c r="B332" s="19"/>
    </row>
    <row r="333" spans="1:2" ht="18.75" customHeight="1" x14ac:dyDescent="0.2">
      <c r="A333" s="18"/>
      <c r="B333" s="19"/>
    </row>
    <row r="334" spans="1:2" ht="18.75" customHeight="1" x14ac:dyDescent="0.2">
      <c r="A334" s="18"/>
      <c r="B334" s="19"/>
    </row>
    <row r="335" spans="1:2" ht="18.75" customHeight="1" x14ac:dyDescent="0.2">
      <c r="A335" s="18"/>
      <c r="B335" s="19"/>
    </row>
    <row r="336" spans="1:2" ht="18.75" customHeight="1" x14ac:dyDescent="0.2">
      <c r="A336" s="18"/>
      <c r="B336" s="19"/>
    </row>
    <row r="337" spans="1:2" ht="18.75" customHeight="1" x14ac:dyDescent="0.2">
      <c r="A337" s="18"/>
      <c r="B337" s="19"/>
    </row>
    <row r="338" spans="1:2" ht="18.75" customHeight="1" x14ac:dyDescent="0.2">
      <c r="A338" s="18"/>
      <c r="B338" s="19"/>
    </row>
    <row r="339" spans="1:2" ht="18.75" customHeight="1" x14ac:dyDescent="0.2">
      <c r="A339" s="18"/>
      <c r="B339" s="19"/>
    </row>
    <row r="340" spans="1:2" ht="18.75" customHeight="1" x14ac:dyDescent="0.2">
      <c r="A340" s="18"/>
      <c r="B340" s="19"/>
    </row>
    <row r="341" spans="1:2" ht="18.75" customHeight="1" x14ac:dyDescent="0.2">
      <c r="A341" s="18"/>
      <c r="B341" s="19"/>
    </row>
    <row r="342" spans="1:2" ht="18.75" customHeight="1" x14ac:dyDescent="0.2">
      <c r="A342" s="18"/>
      <c r="B342" s="19"/>
    </row>
    <row r="343" spans="1:2" ht="18.75" customHeight="1" x14ac:dyDescent="0.2">
      <c r="A343" s="18"/>
      <c r="B343" s="19"/>
    </row>
    <row r="344" spans="1:2" ht="18.75" customHeight="1" x14ac:dyDescent="0.2">
      <c r="A344" s="18"/>
      <c r="B344" s="19"/>
    </row>
    <row r="345" spans="1:2" ht="18.75" customHeight="1" x14ac:dyDescent="0.2">
      <c r="A345" s="18"/>
      <c r="B345" s="19"/>
    </row>
    <row r="346" spans="1:2" ht="18.75" customHeight="1" x14ac:dyDescent="0.2">
      <c r="A346" s="18"/>
      <c r="B346" s="19"/>
    </row>
    <row r="347" spans="1:2" ht="18.75" customHeight="1" x14ac:dyDescent="0.2">
      <c r="A347" s="18"/>
      <c r="B347" s="19"/>
    </row>
    <row r="348" spans="1:2" ht="18.75" customHeight="1" x14ac:dyDescent="0.2">
      <c r="A348" s="18"/>
      <c r="B348" s="19"/>
    </row>
    <row r="349" spans="1:2" ht="18.75" customHeight="1" x14ac:dyDescent="0.2">
      <c r="A349" s="18"/>
      <c r="B349" s="19"/>
    </row>
    <row r="350" spans="1:2" ht="18.75" customHeight="1" x14ac:dyDescent="0.2">
      <c r="A350" s="18"/>
      <c r="B350" s="19"/>
    </row>
    <row r="351" spans="1:2" ht="18.75" customHeight="1" x14ac:dyDescent="0.2">
      <c r="A351" s="18"/>
      <c r="B351" s="19"/>
    </row>
    <row r="352" spans="1:2" ht="18.75" customHeight="1" x14ac:dyDescent="0.2">
      <c r="A352" s="18"/>
      <c r="B352" s="19"/>
    </row>
    <row r="353" spans="1:2" ht="18.75" customHeight="1" x14ac:dyDescent="0.2">
      <c r="A353" s="18"/>
      <c r="B353" s="19"/>
    </row>
    <row r="354" spans="1:2" ht="18.75" customHeight="1" x14ac:dyDescent="0.2">
      <c r="A354" s="18"/>
      <c r="B354" s="19"/>
    </row>
    <row r="355" spans="1:2" ht="18.75" customHeight="1" x14ac:dyDescent="0.2">
      <c r="A355" s="18"/>
      <c r="B355" s="19"/>
    </row>
    <row r="356" spans="1:2" ht="18.75" customHeight="1" x14ac:dyDescent="0.2">
      <c r="A356" s="18"/>
      <c r="B356" s="19"/>
    </row>
    <row r="357" spans="1:2" ht="18.75" customHeight="1" x14ac:dyDescent="0.2">
      <c r="A357" s="18"/>
      <c r="B357" s="19"/>
    </row>
    <row r="358" spans="1:2" ht="18.75" customHeight="1" x14ac:dyDescent="0.2">
      <c r="A358" s="18"/>
      <c r="B358" s="19"/>
    </row>
    <row r="359" spans="1:2" ht="18.75" customHeight="1" x14ac:dyDescent="0.2">
      <c r="A359" s="18"/>
      <c r="B359" s="19"/>
    </row>
    <row r="360" spans="1:2" ht="18.75" customHeight="1" x14ac:dyDescent="0.2">
      <c r="A360" s="18"/>
      <c r="B360" s="19"/>
    </row>
    <row r="361" spans="1:2" ht="18.75" customHeight="1" x14ac:dyDescent="0.2">
      <c r="A361" s="18"/>
      <c r="B361" s="19"/>
    </row>
    <row r="362" spans="1:2" ht="18.75" customHeight="1" x14ac:dyDescent="0.2">
      <c r="A362" s="18"/>
      <c r="B362" s="19"/>
    </row>
    <row r="363" spans="1:2" ht="18.75" customHeight="1" x14ac:dyDescent="0.2">
      <c r="A363" s="18"/>
      <c r="B363" s="19"/>
    </row>
    <row r="364" spans="1:2" ht="18.75" customHeight="1" x14ac:dyDescent="0.2">
      <c r="A364" s="18"/>
      <c r="B364" s="19"/>
    </row>
    <row r="365" spans="1:2" ht="18.75" customHeight="1" x14ac:dyDescent="0.2">
      <c r="A365" s="18"/>
      <c r="B365" s="19"/>
    </row>
    <row r="366" spans="1:2" ht="18.75" customHeight="1" x14ac:dyDescent="0.2">
      <c r="A366" s="18"/>
      <c r="B366" s="19"/>
    </row>
    <row r="367" spans="1:2" ht="18.75" customHeight="1" x14ac:dyDescent="0.2">
      <c r="A367" s="18"/>
      <c r="B367" s="19"/>
    </row>
    <row r="368" spans="1:2" ht="18.75" customHeight="1" x14ac:dyDescent="0.2">
      <c r="A368" s="18"/>
      <c r="B368" s="19"/>
    </row>
    <row r="369" spans="1:2" ht="18.75" customHeight="1" x14ac:dyDescent="0.2">
      <c r="A369" s="18"/>
      <c r="B369" s="19"/>
    </row>
    <row r="370" spans="1:2" ht="18.75" customHeight="1" x14ac:dyDescent="0.2">
      <c r="A370" s="18"/>
      <c r="B370" s="19"/>
    </row>
    <row r="371" spans="1:2" ht="18.75" customHeight="1" x14ac:dyDescent="0.2">
      <c r="A371" s="18"/>
      <c r="B371" s="19"/>
    </row>
    <row r="372" spans="1:2" ht="18.75" customHeight="1" x14ac:dyDescent="0.2">
      <c r="A372" s="18"/>
      <c r="B372" s="19"/>
    </row>
    <row r="373" spans="1:2" ht="18.75" customHeight="1" x14ac:dyDescent="0.2">
      <c r="A373" s="18"/>
      <c r="B373" s="19"/>
    </row>
    <row r="374" spans="1:2" ht="18.75" customHeight="1" x14ac:dyDescent="0.2">
      <c r="A374" s="18"/>
      <c r="B374" s="19"/>
    </row>
    <row r="375" spans="1:2" ht="18.75" customHeight="1" x14ac:dyDescent="0.2">
      <c r="A375" s="18"/>
      <c r="B375" s="19"/>
    </row>
    <row r="376" spans="1:2" ht="18.75" customHeight="1" x14ac:dyDescent="0.2">
      <c r="A376" s="18"/>
      <c r="B376" s="19"/>
    </row>
    <row r="377" spans="1:2" ht="18.75" customHeight="1" x14ac:dyDescent="0.2">
      <c r="A377" s="18"/>
      <c r="B377" s="19"/>
    </row>
    <row r="378" spans="1:2" ht="18.75" customHeight="1" x14ac:dyDescent="0.2">
      <c r="A378" s="18"/>
      <c r="B378" s="19"/>
    </row>
    <row r="379" spans="1:2" ht="18.75" customHeight="1" x14ac:dyDescent="0.2">
      <c r="A379" s="18"/>
      <c r="B379" s="19"/>
    </row>
    <row r="380" spans="1:2" ht="18.75" customHeight="1" x14ac:dyDescent="0.2">
      <c r="A380" s="18"/>
      <c r="B380" s="19"/>
    </row>
    <row r="381" spans="1:2" ht="18.75" customHeight="1" x14ac:dyDescent="0.2">
      <c r="A381" s="18"/>
      <c r="B381" s="19"/>
    </row>
    <row r="382" spans="1:2" ht="18.75" customHeight="1" x14ac:dyDescent="0.2">
      <c r="A382" s="18"/>
      <c r="B382" s="19"/>
    </row>
    <row r="383" spans="1:2" ht="18.75" customHeight="1" x14ac:dyDescent="0.2">
      <c r="A383" s="18"/>
      <c r="B383" s="19"/>
    </row>
    <row r="384" spans="1:2" ht="18.75" customHeight="1" x14ac:dyDescent="0.2">
      <c r="A384" s="18"/>
      <c r="B384" s="19"/>
    </row>
    <row r="385" spans="1:2" ht="18.75" customHeight="1" x14ac:dyDescent="0.2">
      <c r="A385" s="18"/>
      <c r="B385" s="19"/>
    </row>
    <row r="386" spans="1:2" ht="18.75" customHeight="1" x14ac:dyDescent="0.2">
      <c r="A386" s="18"/>
      <c r="B386" s="19"/>
    </row>
    <row r="387" spans="1:2" ht="18.75" customHeight="1" x14ac:dyDescent="0.2">
      <c r="A387" s="18"/>
      <c r="B387" s="19"/>
    </row>
    <row r="388" spans="1:2" ht="18.75" customHeight="1" x14ac:dyDescent="0.2">
      <c r="A388" s="18"/>
      <c r="B388" s="19"/>
    </row>
    <row r="389" spans="1:2" ht="18.75" customHeight="1" x14ac:dyDescent="0.2">
      <c r="A389" s="18"/>
      <c r="B389" s="19"/>
    </row>
    <row r="390" spans="1:2" ht="18.75" customHeight="1" x14ac:dyDescent="0.2">
      <c r="A390" s="18"/>
      <c r="B390" s="19"/>
    </row>
    <row r="391" spans="1:2" ht="18.75" customHeight="1" x14ac:dyDescent="0.2">
      <c r="A391" s="18"/>
      <c r="B391" s="19"/>
    </row>
    <row r="392" spans="1:2" ht="18.75" customHeight="1" x14ac:dyDescent="0.2">
      <c r="A392" s="18"/>
      <c r="B392" s="19"/>
    </row>
    <row r="393" spans="1:2" ht="18.75" customHeight="1" x14ac:dyDescent="0.2">
      <c r="A393" s="18"/>
      <c r="B393" s="19"/>
    </row>
    <row r="394" spans="1:2" ht="18.75" customHeight="1" x14ac:dyDescent="0.2">
      <c r="A394" s="18"/>
      <c r="B394" s="19"/>
    </row>
    <row r="395" spans="1:2" ht="18.75" customHeight="1" x14ac:dyDescent="0.2">
      <c r="A395" s="18"/>
      <c r="B395" s="19"/>
    </row>
    <row r="396" spans="1:2" ht="18.75" customHeight="1" x14ac:dyDescent="0.2">
      <c r="A396" s="18"/>
      <c r="B396" s="19"/>
    </row>
    <row r="397" spans="1:2" ht="18.75" customHeight="1" x14ac:dyDescent="0.2">
      <c r="A397" s="18"/>
      <c r="B397" s="19"/>
    </row>
    <row r="398" spans="1:2" ht="18.75" customHeight="1" x14ac:dyDescent="0.2">
      <c r="A398" s="18"/>
      <c r="B398" s="19"/>
    </row>
    <row r="399" spans="1:2" ht="18.75" customHeight="1" x14ac:dyDescent="0.2">
      <c r="A399" s="18"/>
      <c r="B399" s="19"/>
    </row>
    <row r="400" spans="1:2" ht="18.75" customHeight="1" x14ac:dyDescent="0.2">
      <c r="A400" s="18"/>
      <c r="B400" s="19"/>
    </row>
    <row r="401" spans="1:2" ht="18.75" customHeight="1" x14ac:dyDescent="0.2">
      <c r="A401" s="18"/>
      <c r="B401" s="19"/>
    </row>
    <row r="402" spans="1:2" ht="18.75" customHeight="1" x14ac:dyDescent="0.2">
      <c r="A402" s="18"/>
      <c r="B402" s="19"/>
    </row>
    <row r="403" spans="1:2" ht="18.75" customHeight="1" x14ac:dyDescent="0.2">
      <c r="A403" s="18"/>
      <c r="B403" s="19"/>
    </row>
    <row r="404" spans="1:2" ht="18.75" customHeight="1" x14ac:dyDescent="0.2">
      <c r="A404" s="18"/>
      <c r="B404" s="19"/>
    </row>
    <row r="405" spans="1:2" ht="18.75" customHeight="1" x14ac:dyDescent="0.2">
      <c r="A405" s="18"/>
      <c r="B405" s="19"/>
    </row>
    <row r="406" spans="1:2" ht="18.75" customHeight="1" x14ac:dyDescent="0.2">
      <c r="A406" s="18"/>
      <c r="B406" s="19"/>
    </row>
    <row r="407" spans="1:2" ht="18.75" customHeight="1" x14ac:dyDescent="0.2">
      <c r="A407" s="18"/>
      <c r="B407" s="19"/>
    </row>
    <row r="408" spans="1:2" ht="18.75" customHeight="1" x14ac:dyDescent="0.2">
      <c r="A408" s="18"/>
      <c r="B408" s="19"/>
    </row>
    <row r="409" spans="1:2" ht="18.75" customHeight="1" x14ac:dyDescent="0.2">
      <c r="A409" s="18"/>
      <c r="B409" s="19"/>
    </row>
    <row r="410" spans="1:2" ht="18.75" customHeight="1" x14ac:dyDescent="0.2">
      <c r="A410" s="18"/>
      <c r="B410" s="19"/>
    </row>
    <row r="411" spans="1:2" ht="18.75" customHeight="1" x14ac:dyDescent="0.2">
      <c r="A411" s="18"/>
      <c r="B411" s="19"/>
    </row>
    <row r="412" spans="1:2" ht="18.75" customHeight="1" x14ac:dyDescent="0.2">
      <c r="A412" s="18"/>
      <c r="B412" s="19"/>
    </row>
    <row r="413" spans="1:2" ht="18.75" customHeight="1" x14ac:dyDescent="0.2">
      <c r="A413" s="18"/>
      <c r="B413" s="19"/>
    </row>
    <row r="414" spans="1:2" ht="18.75" customHeight="1" x14ac:dyDescent="0.2">
      <c r="A414" s="18"/>
      <c r="B414" s="19"/>
    </row>
    <row r="415" spans="1:2" ht="18.75" customHeight="1" x14ac:dyDescent="0.2">
      <c r="A415" s="18"/>
      <c r="B415" s="19"/>
    </row>
    <row r="416" spans="1:2" ht="18.75" customHeight="1" x14ac:dyDescent="0.2">
      <c r="A416" s="18"/>
      <c r="B416" s="19"/>
    </row>
    <row r="417" spans="1:2" ht="18.75" customHeight="1" x14ac:dyDescent="0.2">
      <c r="A417" s="18"/>
      <c r="B417" s="19"/>
    </row>
    <row r="418" spans="1:2" ht="18.75" customHeight="1" x14ac:dyDescent="0.2">
      <c r="A418" s="18"/>
      <c r="B418" s="19"/>
    </row>
    <row r="419" spans="1:2" ht="18.75" customHeight="1" x14ac:dyDescent="0.2">
      <c r="A419" s="18"/>
      <c r="B419" s="19"/>
    </row>
    <row r="420" spans="1:2" ht="18.75" customHeight="1" x14ac:dyDescent="0.2">
      <c r="A420" s="18"/>
      <c r="B420" s="19"/>
    </row>
    <row r="421" spans="1:2" ht="18.75" customHeight="1" x14ac:dyDescent="0.2">
      <c r="A421" s="18"/>
      <c r="B421" s="19"/>
    </row>
    <row r="422" spans="1:2" ht="18.75" customHeight="1" x14ac:dyDescent="0.2">
      <c r="A422" s="18"/>
      <c r="B422" s="19"/>
    </row>
    <row r="423" spans="1:2" ht="18.75" customHeight="1" x14ac:dyDescent="0.2">
      <c r="A423" s="18"/>
      <c r="B423" s="19"/>
    </row>
    <row r="424" spans="1:2" ht="18.75" customHeight="1" x14ac:dyDescent="0.2">
      <c r="A424" s="18"/>
      <c r="B424" s="19"/>
    </row>
    <row r="425" spans="1:2" ht="18.75" customHeight="1" x14ac:dyDescent="0.2">
      <c r="A425" s="18"/>
      <c r="B425" s="19"/>
    </row>
    <row r="426" spans="1:2" ht="18.75" customHeight="1" x14ac:dyDescent="0.2">
      <c r="A426" s="18"/>
      <c r="B426" s="19"/>
    </row>
    <row r="427" spans="1:2" ht="18.75" customHeight="1" x14ac:dyDescent="0.2">
      <c r="A427" s="18"/>
      <c r="B427" s="19"/>
    </row>
    <row r="428" spans="1:2" ht="18.75" customHeight="1" x14ac:dyDescent="0.2">
      <c r="A428" s="18"/>
      <c r="B428" s="19"/>
    </row>
    <row r="429" spans="1:2" ht="18.75" customHeight="1" x14ac:dyDescent="0.2">
      <c r="A429" s="18"/>
      <c r="B429" s="19"/>
    </row>
    <row r="430" spans="1:2" ht="18.75" customHeight="1" x14ac:dyDescent="0.2">
      <c r="A430" s="18"/>
      <c r="B430" s="19"/>
    </row>
    <row r="431" spans="1:2" ht="18.75" customHeight="1" x14ac:dyDescent="0.2">
      <c r="A431" s="18"/>
      <c r="B431" s="19"/>
    </row>
    <row r="432" spans="1:2" ht="18.75" customHeight="1" x14ac:dyDescent="0.2">
      <c r="A432" s="18"/>
      <c r="B432" s="19"/>
    </row>
    <row r="433" spans="1:2" ht="18.75" customHeight="1" x14ac:dyDescent="0.2">
      <c r="A433" s="18"/>
      <c r="B433" s="19"/>
    </row>
    <row r="434" spans="1:2" ht="18.75" customHeight="1" x14ac:dyDescent="0.2">
      <c r="A434" s="18"/>
      <c r="B434" s="19"/>
    </row>
    <row r="435" spans="1:2" ht="18.75" customHeight="1" x14ac:dyDescent="0.2">
      <c r="A435" s="18"/>
      <c r="B435" s="19"/>
    </row>
    <row r="436" spans="1:2" ht="18.75" customHeight="1" x14ac:dyDescent="0.2">
      <c r="A436" s="18"/>
      <c r="B436" s="19"/>
    </row>
    <row r="437" spans="1:2" ht="18.75" customHeight="1" x14ac:dyDescent="0.2">
      <c r="A437" s="18"/>
      <c r="B437" s="19"/>
    </row>
    <row r="438" spans="1:2" ht="18.75" customHeight="1" x14ac:dyDescent="0.2">
      <c r="A438" s="18"/>
      <c r="B438" s="19"/>
    </row>
    <row r="439" spans="1:2" ht="18.75" customHeight="1" x14ac:dyDescent="0.2">
      <c r="A439" s="18"/>
      <c r="B439" s="19"/>
    </row>
    <row r="440" spans="1:2" ht="18.75" customHeight="1" x14ac:dyDescent="0.2">
      <c r="A440" s="18"/>
      <c r="B440" s="19"/>
    </row>
    <row r="441" spans="1:2" ht="18.75" customHeight="1" x14ac:dyDescent="0.2">
      <c r="A441" s="18"/>
      <c r="B441" s="19"/>
    </row>
    <row r="442" spans="1:2" ht="18.75" customHeight="1" x14ac:dyDescent="0.2">
      <c r="A442" s="18"/>
      <c r="B442" s="19"/>
    </row>
    <row r="443" spans="1:2" ht="18.75" customHeight="1" x14ac:dyDescent="0.2">
      <c r="A443" s="18"/>
      <c r="B443" s="19"/>
    </row>
    <row r="444" spans="1:2" ht="18.75" customHeight="1" x14ac:dyDescent="0.2">
      <c r="A444" s="18"/>
      <c r="B444" s="19"/>
    </row>
    <row r="445" spans="1:2" ht="18.75" customHeight="1" x14ac:dyDescent="0.2">
      <c r="A445" s="18"/>
      <c r="B445" s="19"/>
    </row>
    <row r="446" spans="1:2" ht="18.75" customHeight="1" x14ac:dyDescent="0.2">
      <c r="A446" s="18"/>
      <c r="B446" s="19"/>
    </row>
    <row r="447" spans="1:2" ht="18.75" customHeight="1" x14ac:dyDescent="0.2">
      <c r="A447" s="18"/>
      <c r="B447" s="19"/>
    </row>
    <row r="448" spans="1:2" ht="18.75" customHeight="1" x14ac:dyDescent="0.2">
      <c r="A448" s="18"/>
      <c r="B448" s="19"/>
    </row>
    <row r="449" spans="1:2" ht="18.75" customHeight="1" x14ac:dyDescent="0.2">
      <c r="A449" s="18"/>
      <c r="B449" s="19"/>
    </row>
    <row r="450" spans="1:2" ht="18.75" customHeight="1" x14ac:dyDescent="0.2">
      <c r="A450" s="18"/>
      <c r="B450" s="19"/>
    </row>
    <row r="451" spans="1:2" ht="18.75" customHeight="1" x14ac:dyDescent="0.2">
      <c r="A451" s="18"/>
      <c r="B451" s="19"/>
    </row>
    <row r="452" spans="1:2" ht="18.75" customHeight="1" x14ac:dyDescent="0.2">
      <c r="A452" s="18"/>
      <c r="B452" s="19"/>
    </row>
    <row r="453" spans="1:2" ht="18.75" customHeight="1" x14ac:dyDescent="0.2">
      <c r="A453" s="18"/>
      <c r="B453" s="19"/>
    </row>
    <row r="454" spans="1:2" ht="18.75" customHeight="1" x14ac:dyDescent="0.2">
      <c r="A454" s="18"/>
      <c r="B454" s="19"/>
    </row>
    <row r="455" spans="1:2" ht="18.75" customHeight="1" x14ac:dyDescent="0.2">
      <c r="A455" s="18"/>
      <c r="B455" s="19"/>
    </row>
    <row r="456" spans="1:2" ht="18.75" customHeight="1" x14ac:dyDescent="0.2">
      <c r="A456" s="18"/>
      <c r="B456" s="19"/>
    </row>
    <row r="457" spans="1:2" ht="18.75" customHeight="1" x14ac:dyDescent="0.2">
      <c r="A457" s="18"/>
      <c r="B457" s="19"/>
    </row>
    <row r="458" spans="1:2" ht="18.75" customHeight="1" x14ac:dyDescent="0.2">
      <c r="A458" s="18"/>
      <c r="B458" s="19"/>
    </row>
    <row r="459" spans="1:2" ht="18.75" customHeight="1" x14ac:dyDescent="0.2">
      <c r="A459" s="18"/>
      <c r="B459" s="19"/>
    </row>
    <row r="460" spans="1:2" ht="18.75" customHeight="1" x14ac:dyDescent="0.2">
      <c r="A460" s="18"/>
      <c r="B460" s="19"/>
    </row>
    <row r="461" spans="1:2" ht="18.75" customHeight="1" x14ac:dyDescent="0.2">
      <c r="A461" s="18"/>
      <c r="B461" s="19"/>
    </row>
    <row r="462" spans="1:2" ht="18.75" customHeight="1" x14ac:dyDescent="0.2">
      <c r="A462" s="18"/>
      <c r="B462" s="19"/>
    </row>
    <row r="463" spans="1:2" ht="18.75" customHeight="1" x14ac:dyDescent="0.2">
      <c r="A463" s="18"/>
      <c r="B463" s="19"/>
    </row>
    <row r="464" spans="1:2" ht="18.75" customHeight="1" x14ac:dyDescent="0.2">
      <c r="A464" s="18"/>
      <c r="B464" s="19"/>
    </row>
    <row r="465" spans="1:2" ht="18.75" customHeight="1" x14ac:dyDescent="0.2">
      <c r="A465" s="18"/>
      <c r="B465" s="19"/>
    </row>
    <row r="466" spans="1:2" ht="18.75" customHeight="1" x14ac:dyDescent="0.2">
      <c r="A466" s="18"/>
      <c r="B466" s="19"/>
    </row>
    <row r="467" spans="1:2" ht="18.75" customHeight="1" x14ac:dyDescent="0.2">
      <c r="A467" s="18"/>
      <c r="B467" s="19"/>
    </row>
    <row r="468" spans="1:2" ht="18.75" customHeight="1" x14ac:dyDescent="0.2">
      <c r="A468" s="18"/>
      <c r="B468" s="19"/>
    </row>
    <row r="469" spans="1:2" ht="18.75" customHeight="1" x14ac:dyDescent="0.2">
      <c r="A469" s="18"/>
      <c r="B469" s="19"/>
    </row>
    <row r="470" spans="1:2" ht="18.75" customHeight="1" x14ac:dyDescent="0.2">
      <c r="A470" s="18"/>
      <c r="B470" s="19"/>
    </row>
    <row r="471" spans="1:2" ht="18.75" customHeight="1" x14ac:dyDescent="0.2">
      <c r="A471" s="18"/>
      <c r="B471" s="19"/>
    </row>
    <row r="472" spans="1:2" ht="18.75" customHeight="1" x14ac:dyDescent="0.2">
      <c r="A472" s="18"/>
      <c r="B472" s="19"/>
    </row>
    <row r="473" spans="1:2" ht="18.75" customHeight="1" x14ac:dyDescent="0.2">
      <c r="A473" s="18"/>
      <c r="B473" s="19"/>
    </row>
    <row r="474" spans="1:2" ht="18.75" customHeight="1" x14ac:dyDescent="0.2">
      <c r="A474" s="18"/>
      <c r="B474" s="19"/>
    </row>
    <row r="475" spans="1:2" ht="18.75" customHeight="1" x14ac:dyDescent="0.2">
      <c r="A475" s="18"/>
      <c r="B475" s="19"/>
    </row>
    <row r="476" spans="1:2" ht="18.75" customHeight="1" x14ac:dyDescent="0.2">
      <c r="A476" s="18"/>
      <c r="B476" s="19"/>
    </row>
    <row r="477" spans="1:2" ht="18.75" customHeight="1" x14ac:dyDescent="0.2">
      <c r="A477" s="18"/>
      <c r="B477" s="19"/>
    </row>
    <row r="478" spans="1:2" ht="18.75" customHeight="1" x14ac:dyDescent="0.2">
      <c r="A478" s="18"/>
      <c r="B478" s="19"/>
    </row>
    <row r="479" spans="1:2" ht="18.75" customHeight="1" x14ac:dyDescent="0.2">
      <c r="A479" s="18"/>
      <c r="B479" s="19"/>
    </row>
    <row r="480" spans="1:2" ht="18.75" customHeight="1" x14ac:dyDescent="0.2">
      <c r="A480" s="18"/>
      <c r="B480" s="19"/>
    </row>
    <row r="481" spans="1:2" ht="18.75" customHeight="1" x14ac:dyDescent="0.2">
      <c r="A481" s="18"/>
      <c r="B481" s="19"/>
    </row>
    <row r="482" spans="1:2" ht="18.75" customHeight="1" x14ac:dyDescent="0.2">
      <c r="A482" s="18"/>
      <c r="B482" s="19"/>
    </row>
    <row r="483" spans="1:2" ht="18.75" customHeight="1" x14ac:dyDescent="0.2">
      <c r="A483" s="18"/>
      <c r="B483" s="19"/>
    </row>
    <row r="484" spans="1:2" ht="18.75" customHeight="1" x14ac:dyDescent="0.2">
      <c r="A484" s="18"/>
      <c r="B484" s="19"/>
    </row>
    <row r="485" spans="1:2" ht="18.75" customHeight="1" x14ac:dyDescent="0.2">
      <c r="A485" s="18"/>
      <c r="B485" s="19"/>
    </row>
    <row r="486" spans="1:2" ht="18.75" customHeight="1" x14ac:dyDescent="0.2">
      <c r="A486" s="18"/>
      <c r="B486" s="19"/>
    </row>
    <row r="487" spans="1:2" ht="18.75" customHeight="1" x14ac:dyDescent="0.2">
      <c r="A487" s="18"/>
      <c r="B487" s="19"/>
    </row>
    <row r="488" spans="1:2" ht="18.75" customHeight="1" x14ac:dyDescent="0.2">
      <c r="A488" s="18"/>
      <c r="B488" s="19"/>
    </row>
    <row r="489" spans="1:2" ht="18.75" customHeight="1" x14ac:dyDescent="0.2">
      <c r="A489" s="18"/>
      <c r="B489" s="19"/>
    </row>
    <row r="490" spans="1:2" ht="18.75" customHeight="1" x14ac:dyDescent="0.2">
      <c r="A490" s="18"/>
      <c r="B490" s="19"/>
    </row>
    <row r="491" spans="1:2" ht="18.75" customHeight="1" x14ac:dyDescent="0.2">
      <c r="A491" s="18"/>
      <c r="B491" s="19"/>
    </row>
    <row r="492" spans="1:2" ht="18.75" customHeight="1" x14ac:dyDescent="0.2">
      <c r="A492" s="18"/>
      <c r="B492" s="19"/>
    </row>
    <row r="493" spans="1:2" ht="18.75" customHeight="1" x14ac:dyDescent="0.2">
      <c r="A493" s="18"/>
      <c r="B493" s="19"/>
    </row>
    <row r="494" spans="1:2" ht="18.75" customHeight="1" x14ac:dyDescent="0.2">
      <c r="A494" s="18"/>
      <c r="B494" s="19"/>
    </row>
    <row r="495" spans="1:2" ht="18.75" customHeight="1" x14ac:dyDescent="0.2">
      <c r="A495" s="18"/>
      <c r="B495" s="19"/>
    </row>
    <row r="496" spans="1:2" ht="18.75" customHeight="1" x14ac:dyDescent="0.2">
      <c r="A496" s="18"/>
      <c r="B496" s="19"/>
    </row>
    <row r="497" spans="1:2" ht="18.75" customHeight="1" x14ac:dyDescent="0.2">
      <c r="A497" s="18"/>
      <c r="B497" s="19"/>
    </row>
    <row r="498" spans="1:2" ht="18.75" customHeight="1" x14ac:dyDescent="0.2">
      <c r="A498" s="18"/>
      <c r="B498" s="19"/>
    </row>
    <row r="499" spans="1:2" ht="18.75" customHeight="1" x14ac:dyDescent="0.2">
      <c r="A499" s="18"/>
      <c r="B499" s="19"/>
    </row>
    <row r="500" spans="1:2" ht="18.75" customHeight="1" x14ac:dyDescent="0.2">
      <c r="A500" s="18"/>
      <c r="B500" s="19"/>
    </row>
    <row r="501" spans="1:2" ht="18.75" customHeight="1" x14ac:dyDescent="0.2">
      <c r="A501" s="18"/>
      <c r="B501" s="19"/>
    </row>
    <row r="502" spans="1:2" ht="18.75" customHeight="1" x14ac:dyDescent="0.2">
      <c r="A502" s="18"/>
      <c r="B502" s="19"/>
    </row>
    <row r="503" spans="1:2" ht="18.75" customHeight="1" x14ac:dyDescent="0.2">
      <c r="A503" s="18"/>
      <c r="B503" s="19"/>
    </row>
    <row r="504" spans="1:2" ht="18.75" customHeight="1" x14ac:dyDescent="0.2">
      <c r="A504" s="18"/>
      <c r="B504" s="19"/>
    </row>
    <row r="505" spans="1:2" ht="18.75" customHeight="1" x14ac:dyDescent="0.2">
      <c r="A505" s="18"/>
      <c r="B505" s="19"/>
    </row>
    <row r="506" spans="1:2" ht="18.75" customHeight="1" x14ac:dyDescent="0.2">
      <c r="A506" s="18"/>
      <c r="B506" s="19"/>
    </row>
    <row r="507" spans="1:2" ht="18.75" customHeight="1" x14ac:dyDescent="0.2">
      <c r="A507" s="18"/>
      <c r="B507" s="19"/>
    </row>
    <row r="508" spans="1:2" ht="18.75" customHeight="1" x14ac:dyDescent="0.2">
      <c r="A508" s="18"/>
      <c r="B508" s="19"/>
    </row>
    <row r="509" spans="1:2" ht="18.75" customHeight="1" x14ac:dyDescent="0.2">
      <c r="A509" s="18"/>
      <c r="B509" s="19"/>
    </row>
    <row r="510" spans="1:2" ht="18.75" customHeight="1" x14ac:dyDescent="0.2">
      <c r="A510" s="18"/>
      <c r="B510" s="19"/>
    </row>
    <row r="511" spans="1:2" ht="18.75" customHeight="1" x14ac:dyDescent="0.2">
      <c r="A511" s="18"/>
      <c r="B511" s="19"/>
    </row>
    <row r="512" spans="1:2" ht="18.75" customHeight="1" x14ac:dyDescent="0.2">
      <c r="A512" s="18"/>
      <c r="B512" s="19"/>
    </row>
    <row r="513" spans="1:2" ht="18.75" customHeight="1" x14ac:dyDescent="0.2">
      <c r="A513" s="18"/>
      <c r="B513" s="19"/>
    </row>
    <row r="514" spans="1:2" ht="18.75" customHeight="1" x14ac:dyDescent="0.2">
      <c r="A514" s="18"/>
      <c r="B514" s="19"/>
    </row>
    <row r="515" spans="1:2" ht="18.75" customHeight="1" x14ac:dyDescent="0.2">
      <c r="A515" s="18"/>
      <c r="B515" s="19"/>
    </row>
    <row r="516" spans="1:2" ht="18.75" customHeight="1" x14ac:dyDescent="0.2">
      <c r="A516" s="18"/>
      <c r="B516" s="19"/>
    </row>
    <row r="517" spans="1:2" ht="18.75" customHeight="1" x14ac:dyDescent="0.2">
      <c r="A517" s="18"/>
      <c r="B517" s="19"/>
    </row>
    <row r="518" spans="1:2" ht="18.75" customHeight="1" x14ac:dyDescent="0.2">
      <c r="A518" s="18"/>
      <c r="B518" s="19"/>
    </row>
    <row r="519" spans="1:2" ht="18.75" customHeight="1" x14ac:dyDescent="0.2">
      <c r="A519" s="18"/>
      <c r="B519" s="19"/>
    </row>
    <row r="520" spans="1:2" ht="18.75" customHeight="1" x14ac:dyDescent="0.2">
      <c r="A520" s="18"/>
      <c r="B520" s="19"/>
    </row>
    <row r="521" spans="1:2" ht="18.75" customHeight="1" x14ac:dyDescent="0.2">
      <c r="A521" s="18"/>
      <c r="B521" s="19"/>
    </row>
    <row r="522" spans="1:2" ht="18.75" customHeight="1" x14ac:dyDescent="0.2">
      <c r="A522" s="18"/>
      <c r="B522" s="19"/>
    </row>
    <row r="523" spans="1:2" ht="18.75" customHeight="1" x14ac:dyDescent="0.2">
      <c r="A523" s="18"/>
      <c r="B523" s="19"/>
    </row>
    <row r="524" spans="1:2" ht="18.75" customHeight="1" x14ac:dyDescent="0.2">
      <c r="A524" s="18"/>
      <c r="B524" s="19"/>
    </row>
    <row r="525" spans="1:2" ht="18.75" customHeight="1" x14ac:dyDescent="0.2">
      <c r="A525" s="18"/>
      <c r="B525" s="19"/>
    </row>
    <row r="526" spans="1:2" ht="18.75" customHeight="1" x14ac:dyDescent="0.2">
      <c r="A526" s="18"/>
      <c r="B526" s="19"/>
    </row>
    <row r="527" spans="1:2" ht="18.75" customHeight="1" x14ac:dyDescent="0.2">
      <c r="A527" s="18"/>
      <c r="B527" s="19"/>
    </row>
    <row r="528" spans="1:2" ht="18.75" customHeight="1" x14ac:dyDescent="0.2">
      <c r="A528" s="18"/>
      <c r="B528" s="19"/>
    </row>
    <row r="529" spans="1:2" ht="18.75" customHeight="1" x14ac:dyDescent="0.2">
      <c r="A529" s="18"/>
      <c r="B529" s="19"/>
    </row>
    <row r="530" spans="1:2" ht="18.75" customHeight="1" x14ac:dyDescent="0.2">
      <c r="A530" s="18"/>
      <c r="B530" s="19"/>
    </row>
    <row r="531" spans="1:2" ht="18.75" customHeight="1" x14ac:dyDescent="0.2">
      <c r="A531" s="18"/>
      <c r="B531" s="19"/>
    </row>
    <row r="532" spans="1:2" ht="18.75" customHeight="1" x14ac:dyDescent="0.2">
      <c r="A532" s="18"/>
      <c r="B532" s="19"/>
    </row>
    <row r="533" spans="1:2" ht="18.75" customHeight="1" x14ac:dyDescent="0.2">
      <c r="A533" s="18"/>
      <c r="B533" s="19"/>
    </row>
    <row r="534" spans="1:2" ht="18.75" customHeight="1" x14ac:dyDescent="0.2">
      <c r="A534" s="18"/>
      <c r="B534" s="19"/>
    </row>
    <row r="535" spans="1:2" ht="18.75" customHeight="1" x14ac:dyDescent="0.2">
      <c r="A535" s="18"/>
      <c r="B535" s="19"/>
    </row>
    <row r="536" spans="1:2" ht="18.75" customHeight="1" x14ac:dyDescent="0.2">
      <c r="A536" s="18"/>
      <c r="B536" s="19"/>
    </row>
    <row r="537" spans="1:2" ht="18.75" customHeight="1" x14ac:dyDescent="0.2">
      <c r="A537" s="18"/>
      <c r="B537" s="19"/>
    </row>
    <row r="538" spans="1:2" ht="18.75" customHeight="1" x14ac:dyDescent="0.2">
      <c r="A538" s="18"/>
      <c r="B538" s="19"/>
    </row>
    <row r="539" spans="1:2" ht="18.75" customHeight="1" x14ac:dyDescent="0.2">
      <c r="A539" s="18"/>
      <c r="B539" s="19"/>
    </row>
    <row r="540" spans="1:2" ht="18.75" customHeight="1" x14ac:dyDescent="0.2">
      <c r="A540" s="18"/>
      <c r="B540" s="19"/>
    </row>
    <row r="541" spans="1:2" ht="18.75" customHeight="1" x14ac:dyDescent="0.2">
      <c r="A541" s="18"/>
      <c r="B541" s="19"/>
    </row>
    <row r="542" spans="1:2" ht="18.75" customHeight="1" x14ac:dyDescent="0.2">
      <c r="A542" s="18"/>
      <c r="B542" s="19"/>
    </row>
    <row r="543" spans="1:2" ht="18.75" customHeight="1" x14ac:dyDescent="0.2">
      <c r="A543" s="18"/>
      <c r="B543" s="19"/>
    </row>
    <row r="544" spans="1:2" ht="18.75" customHeight="1" x14ac:dyDescent="0.2">
      <c r="A544" s="18"/>
      <c r="B544" s="19"/>
    </row>
    <row r="545" spans="1:2" ht="18.75" customHeight="1" x14ac:dyDescent="0.2">
      <c r="A545" s="18"/>
      <c r="B545" s="19"/>
    </row>
    <row r="546" spans="1:2" ht="18.75" customHeight="1" x14ac:dyDescent="0.2">
      <c r="A546" s="18"/>
      <c r="B546" s="19"/>
    </row>
    <row r="547" spans="1:2" ht="18.75" customHeight="1" x14ac:dyDescent="0.2">
      <c r="A547" s="18"/>
      <c r="B547" s="19"/>
    </row>
    <row r="548" spans="1:2" ht="18.75" customHeight="1" x14ac:dyDescent="0.2">
      <c r="A548" s="18"/>
      <c r="B548" s="19"/>
    </row>
    <row r="549" spans="1:2" ht="18.75" customHeight="1" x14ac:dyDescent="0.2">
      <c r="A549" s="18"/>
      <c r="B549" s="19"/>
    </row>
    <row r="550" spans="1:2" ht="18.75" customHeight="1" x14ac:dyDescent="0.2">
      <c r="A550" s="18"/>
      <c r="B550" s="19"/>
    </row>
    <row r="551" spans="1:2" ht="18.75" customHeight="1" x14ac:dyDescent="0.2">
      <c r="A551" s="18"/>
      <c r="B551" s="19"/>
    </row>
    <row r="552" spans="1:2" ht="18.75" customHeight="1" x14ac:dyDescent="0.2">
      <c r="A552" s="18"/>
      <c r="B552" s="19"/>
    </row>
    <row r="553" spans="1:2" ht="18.75" customHeight="1" x14ac:dyDescent="0.2">
      <c r="A553" s="18"/>
      <c r="B553" s="19"/>
    </row>
    <row r="554" spans="1:2" ht="18.75" customHeight="1" x14ac:dyDescent="0.2">
      <c r="A554" s="18"/>
      <c r="B554" s="19"/>
    </row>
    <row r="555" spans="1:2" ht="18.75" customHeight="1" x14ac:dyDescent="0.2">
      <c r="A555" s="18"/>
      <c r="B555" s="19"/>
    </row>
    <row r="556" spans="1:2" ht="18.75" customHeight="1" x14ac:dyDescent="0.2">
      <c r="A556" s="18"/>
      <c r="B556" s="19"/>
    </row>
    <row r="557" spans="1:2" ht="18.75" customHeight="1" x14ac:dyDescent="0.2">
      <c r="A557" s="18"/>
      <c r="B557" s="19"/>
    </row>
    <row r="558" spans="1:2" ht="18.75" customHeight="1" x14ac:dyDescent="0.2">
      <c r="A558" s="18"/>
      <c r="B558" s="19"/>
    </row>
    <row r="559" spans="1:2" ht="18.75" customHeight="1" x14ac:dyDescent="0.2">
      <c r="A559" s="18"/>
      <c r="B559" s="19"/>
    </row>
    <row r="560" spans="1:2" ht="18.75" customHeight="1" x14ac:dyDescent="0.2">
      <c r="A560" s="18"/>
      <c r="B560" s="19"/>
    </row>
    <row r="561" spans="1:2" ht="18.75" customHeight="1" x14ac:dyDescent="0.2">
      <c r="A561" s="18"/>
      <c r="B561" s="19"/>
    </row>
    <row r="562" spans="1:2" ht="18.75" customHeight="1" x14ac:dyDescent="0.2">
      <c r="A562" s="18"/>
      <c r="B562" s="19"/>
    </row>
    <row r="563" spans="1:2" ht="18.75" customHeight="1" x14ac:dyDescent="0.2">
      <c r="A563" s="18"/>
      <c r="B563" s="19"/>
    </row>
    <row r="564" spans="1:2" ht="18.75" customHeight="1" x14ac:dyDescent="0.2">
      <c r="A564" s="18"/>
      <c r="B564" s="19"/>
    </row>
    <row r="565" spans="1:2" ht="18.75" customHeight="1" x14ac:dyDescent="0.2">
      <c r="A565" s="18"/>
      <c r="B565" s="19"/>
    </row>
    <row r="566" spans="1:2" ht="18.75" customHeight="1" x14ac:dyDescent="0.2">
      <c r="A566" s="18"/>
      <c r="B566" s="19"/>
    </row>
    <row r="567" spans="1:2" ht="18.75" customHeight="1" x14ac:dyDescent="0.2">
      <c r="A567" s="18"/>
      <c r="B567" s="19"/>
    </row>
    <row r="568" spans="1:2" ht="18.75" customHeight="1" x14ac:dyDescent="0.2">
      <c r="A568" s="18"/>
      <c r="B568" s="19"/>
    </row>
    <row r="569" spans="1:2" ht="18.75" customHeight="1" x14ac:dyDescent="0.2">
      <c r="A569" s="18"/>
      <c r="B569" s="19"/>
    </row>
    <row r="570" spans="1:2" ht="18.75" customHeight="1" x14ac:dyDescent="0.2">
      <c r="A570" s="18"/>
      <c r="B570" s="19"/>
    </row>
    <row r="571" spans="1:2" ht="18.75" customHeight="1" x14ac:dyDescent="0.2">
      <c r="A571" s="18"/>
      <c r="B571" s="19"/>
    </row>
    <row r="572" spans="1:2" ht="18.75" customHeight="1" x14ac:dyDescent="0.2">
      <c r="A572" s="18"/>
      <c r="B572" s="19"/>
    </row>
    <row r="573" spans="1:2" ht="18.75" customHeight="1" x14ac:dyDescent="0.2">
      <c r="A573" s="18"/>
      <c r="B573" s="19"/>
    </row>
    <row r="574" spans="1:2" ht="18.75" customHeight="1" x14ac:dyDescent="0.2">
      <c r="A574" s="18"/>
      <c r="B574" s="19"/>
    </row>
    <row r="575" spans="1:2" ht="18.75" customHeight="1" x14ac:dyDescent="0.2">
      <c r="A575" s="18"/>
      <c r="B575" s="19"/>
    </row>
    <row r="576" spans="1:2" ht="18.75" customHeight="1" x14ac:dyDescent="0.2">
      <c r="A576" s="18"/>
      <c r="B576" s="19"/>
    </row>
    <row r="577" spans="1:2" ht="18.75" customHeight="1" x14ac:dyDescent="0.2">
      <c r="A577" s="18"/>
      <c r="B577" s="19"/>
    </row>
    <row r="578" spans="1:2" ht="18.75" customHeight="1" x14ac:dyDescent="0.2">
      <c r="A578" s="18"/>
      <c r="B578" s="19"/>
    </row>
    <row r="579" spans="1:2" ht="18.75" customHeight="1" x14ac:dyDescent="0.2">
      <c r="A579" s="18"/>
      <c r="B579" s="19"/>
    </row>
    <row r="580" spans="1:2" ht="18.75" customHeight="1" x14ac:dyDescent="0.2">
      <c r="A580" s="18"/>
      <c r="B580" s="19"/>
    </row>
    <row r="581" spans="1:2" ht="18.75" customHeight="1" x14ac:dyDescent="0.2">
      <c r="A581" s="18"/>
      <c r="B581" s="19"/>
    </row>
    <row r="582" spans="1:2" ht="18.75" customHeight="1" x14ac:dyDescent="0.2">
      <c r="A582" s="18"/>
      <c r="B582" s="19"/>
    </row>
    <row r="583" spans="1:2" ht="18.75" customHeight="1" x14ac:dyDescent="0.2">
      <c r="A583" s="18"/>
      <c r="B583" s="19"/>
    </row>
    <row r="584" spans="1:2" ht="18.75" customHeight="1" x14ac:dyDescent="0.2">
      <c r="A584" s="18"/>
      <c r="B584" s="19"/>
    </row>
    <row r="585" spans="1:2" ht="18.75" customHeight="1" x14ac:dyDescent="0.2">
      <c r="A585" s="18"/>
      <c r="B585" s="19"/>
    </row>
    <row r="586" spans="1:2" ht="18.75" customHeight="1" x14ac:dyDescent="0.2">
      <c r="A586" s="18"/>
      <c r="B586" s="19"/>
    </row>
    <row r="587" spans="1:2" ht="18.75" customHeight="1" x14ac:dyDescent="0.2">
      <c r="A587" s="18"/>
      <c r="B587" s="19"/>
    </row>
    <row r="588" spans="1:2" ht="18.75" customHeight="1" x14ac:dyDescent="0.2">
      <c r="A588" s="18"/>
      <c r="B588" s="19"/>
    </row>
    <row r="589" spans="1:2" ht="18.75" customHeight="1" x14ac:dyDescent="0.2">
      <c r="A589" s="18"/>
      <c r="B589" s="19"/>
    </row>
    <row r="590" spans="1:2" ht="18.75" customHeight="1" x14ac:dyDescent="0.2">
      <c r="A590" s="18"/>
      <c r="B590" s="19"/>
    </row>
    <row r="591" spans="1:2" ht="18.75" customHeight="1" x14ac:dyDescent="0.2">
      <c r="A591" s="18"/>
      <c r="B591" s="19"/>
    </row>
    <row r="592" spans="1:2" ht="18.75" customHeight="1" x14ac:dyDescent="0.2">
      <c r="A592" s="18"/>
      <c r="B592" s="19"/>
    </row>
    <row r="593" spans="1:2" ht="18.75" customHeight="1" x14ac:dyDescent="0.2">
      <c r="A593" s="18"/>
      <c r="B593" s="19"/>
    </row>
    <row r="594" spans="1:2" ht="18.75" customHeight="1" x14ac:dyDescent="0.2">
      <c r="A594" s="18"/>
      <c r="B594" s="19"/>
    </row>
    <row r="595" spans="1:2" ht="18.75" customHeight="1" x14ac:dyDescent="0.2">
      <c r="A595" s="18"/>
      <c r="B595" s="19"/>
    </row>
    <row r="596" spans="1:2" ht="18.75" customHeight="1" x14ac:dyDescent="0.2">
      <c r="A596" s="18"/>
      <c r="B596" s="19"/>
    </row>
    <row r="597" spans="1:2" ht="18.75" customHeight="1" x14ac:dyDescent="0.2">
      <c r="A597" s="18"/>
      <c r="B597" s="19"/>
    </row>
    <row r="598" spans="1:2" ht="18.75" customHeight="1" x14ac:dyDescent="0.2">
      <c r="A598" s="18"/>
      <c r="B598" s="19"/>
    </row>
    <row r="599" spans="1:2" ht="18.75" customHeight="1" x14ac:dyDescent="0.2">
      <c r="A599" s="18"/>
      <c r="B599" s="19"/>
    </row>
    <row r="600" spans="1:2" ht="18.75" customHeight="1" x14ac:dyDescent="0.2">
      <c r="A600" s="18"/>
      <c r="B600" s="19"/>
    </row>
    <row r="601" spans="1:2" ht="18.75" customHeight="1" x14ac:dyDescent="0.2">
      <c r="A601" s="18"/>
      <c r="B601" s="19"/>
    </row>
    <row r="602" spans="1:2" ht="18.75" customHeight="1" x14ac:dyDescent="0.2">
      <c r="A602" s="18"/>
      <c r="B602" s="19"/>
    </row>
    <row r="603" spans="1:2" ht="18.75" customHeight="1" x14ac:dyDescent="0.2">
      <c r="A603" s="18"/>
      <c r="B603" s="19"/>
    </row>
    <row r="604" spans="1:2" ht="18.75" customHeight="1" x14ac:dyDescent="0.2">
      <c r="A604" s="18"/>
      <c r="B604" s="19"/>
    </row>
    <row r="605" spans="1:2" ht="18.75" customHeight="1" x14ac:dyDescent="0.2">
      <c r="A605" s="18"/>
      <c r="B605" s="19"/>
    </row>
    <row r="606" spans="1:2" ht="18.75" customHeight="1" x14ac:dyDescent="0.2">
      <c r="A606" s="18"/>
      <c r="B606" s="19"/>
    </row>
    <row r="607" spans="1:2" ht="18.75" customHeight="1" x14ac:dyDescent="0.2">
      <c r="A607" s="18"/>
      <c r="B607" s="19"/>
    </row>
    <row r="608" spans="1:2" ht="18.75" customHeight="1" x14ac:dyDescent="0.2">
      <c r="A608" s="18"/>
      <c r="B608" s="19"/>
    </row>
    <row r="609" spans="1:2" ht="18.75" customHeight="1" x14ac:dyDescent="0.2">
      <c r="A609" s="18"/>
      <c r="B609" s="19"/>
    </row>
    <row r="610" spans="1:2" ht="18.75" customHeight="1" x14ac:dyDescent="0.2">
      <c r="A610" s="18"/>
      <c r="B610" s="19"/>
    </row>
    <row r="611" spans="1:2" ht="18.75" customHeight="1" x14ac:dyDescent="0.2">
      <c r="A611" s="18"/>
      <c r="B611" s="19"/>
    </row>
    <row r="612" spans="1:2" ht="18.75" customHeight="1" x14ac:dyDescent="0.2">
      <c r="A612" s="18"/>
      <c r="B612" s="19"/>
    </row>
    <row r="613" spans="1:2" ht="18.75" customHeight="1" x14ac:dyDescent="0.2">
      <c r="A613" s="18"/>
      <c r="B613" s="19"/>
    </row>
    <row r="614" spans="1:2" ht="18.75" customHeight="1" x14ac:dyDescent="0.2">
      <c r="A614" s="18"/>
      <c r="B614" s="19"/>
    </row>
    <row r="615" spans="1:2" ht="18.75" customHeight="1" x14ac:dyDescent="0.2">
      <c r="A615" s="18"/>
      <c r="B615" s="19"/>
    </row>
    <row r="616" spans="1:2" ht="18.75" customHeight="1" x14ac:dyDescent="0.2">
      <c r="A616" s="18"/>
      <c r="B616" s="19"/>
    </row>
    <row r="617" spans="1:2" ht="18.75" customHeight="1" x14ac:dyDescent="0.2">
      <c r="A617" s="18"/>
      <c r="B617" s="19"/>
    </row>
    <row r="618" spans="1:2" ht="18.75" customHeight="1" x14ac:dyDescent="0.2">
      <c r="A618" s="18"/>
      <c r="B618" s="19"/>
    </row>
    <row r="619" spans="1:2" ht="18.75" customHeight="1" x14ac:dyDescent="0.2">
      <c r="A619" s="18"/>
      <c r="B619" s="19"/>
    </row>
    <row r="620" spans="1:2" ht="18.75" customHeight="1" x14ac:dyDescent="0.2">
      <c r="A620" s="18"/>
      <c r="B620" s="19"/>
    </row>
    <row r="621" spans="1:2" ht="18.75" customHeight="1" x14ac:dyDescent="0.2">
      <c r="A621" s="18"/>
      <c r="B621" s="19"/>
    </row>
    <row r="622" spans="1:2" ht="18.75" customHeight="1" x14ac:dyDescent="0.2">
      <c r="A622" s="18"/>
      <c r="B622" s="19"/>
    </row>
    <row r="623" spans="1:2" ht="18.75" customHeight="1" x14ac:dyDescent="0.2">
      <c r="A623" s="18"/>
      <c r="B623" s="19"/>
    </row>
    <row r="624" spans="1:2" ht="18.75" customHeight="1" x14ac:dyDescent="0.2">
      <c r="A624" s="18"/>
      <c r="B624" s="19"/>
    </row>
    <row r="625" spans="1:2" ht="18.75" customHeight="1" x14ac:dyDescent="0.2">
      <c r="A625" s="18"/>
      <c r="B625" s="19"/>
    </row>
    <row r="626" spans="1:2" ht="18.75" customHeight="1" x14ac:dyDescent="0.2">
      <c r="A626" s="18"/>
      <c r="B626" s="19"/>
    </row>
    <row r="627" spans="1:2" ht="18.75" customHeight="1" x14ac:dyDescent="0.2">
      <c r="A627" s="18"/>
      <c r="B627" s="19"/>
    </row>
    <row r="628" spans="1:2" ht="18.75" customHeight="1" x14ac:dyDescent="0.2">
      <c r="A628" s="18"/>
      <c r="B628" s="19"/>
    </row>
    <row r="629" spans="1:2" ht="18.75" customHeight="1" x14ac:dyDescent="0.2">
      <c r="A629" s="18"/>
      <c r="B629" s="19"/>
    </row>
    <row r="630" spans="1:2" ht="18.75" customHeight="1" x14ac:dyDescent="0.2">
      <c r="A630" s="18"/>
      <c r="B630" s="19"/>
    </row>
    <row r="631" spans="1:2" ht="18.75" customHeight="1" x14ac:dyDescent="0.2">
      <c r="A631" s="18"/>
      <c r="B631" s="19"/>
    </row>
    <row r="632" spans="1:2" ht="18.75" customHeight="1" x14ac:dyDescent="0.2">
      <c r="A632" s="18"/>
      <c r="B632" s="19"/>
    </row>
    <row r="633" spans="1:2" ht="18.75" customHeight="1" x14ac:dyDescent="0.2">
      <c r="A633" s="18"/>
      <c r="B633" s="19"/>
    </row>
    <row r="634" spans="1:2" ht="18.75" customHeight="1" x14ac:dyDescent="0.2">
      <c r="A634" s="18"/>
      <c r="B634" s="19"/>
    </row>
    <row r="635" spans="1:2" ht="18.75" customHeight="1" x14ac:dyDescent="0.2">
      <c r="A635" s="18"/>
      <c r="B635" s="19"/>
    </row>
    <row r="636" spans="1:2" ht="18.75" customHeight="1" x14ac:dyDescent="0.2">
      <c r="A636" s="18"/>
      <c r="B636" s="19"/>
    </row>
    <row r="637" spans="1:2" ht="18.75" customHeight="1" x14ac:dyDescent="0.2">
      <c r="A637" s="18"/>
      <c r="B637" s="19"/>
    </row>
    <row r="638" spans="1:2" ht="18.75" customHeight="1" x14ac:dyDescent="0.2">
      <c r="A638" s="18"/>
      <c r="B638" s="19"/>
    </row>
    <row r="639" spans="1:2" ht="18.75" customHeight="1" x14ac:dyDescent="0.2">
      <c r="A639" s="18"/>
      <c r="B639" s="19"/>
    </row>
    <row r="640" spans="1:2" ht="18.75" customHeight="1" x14ac:dyDescent="0.2">
      <c r="A640" s="18"/>
      <c r="B640" s="19"/>
    </row>
    <row r="641" spans="1:2" ht="18.75" customHeight="1" x14ac:dyDescent="0.2">
      <c r="A641" s="18"/>
      <c r="B641" s="19"/>
    </row>
    <row r="642" spans="1:2" ht="18.75" customHeight="1" x14ac:dyDescent="0.2">
      <c r="A642" s="18"/>
      <c r="B642" s="19"/>
    </row>
    <row r="643" spans="1:2" ht="18.75" customHeight="1" x14ac:dyDescent="0.2">
      <c r="A643" s="18"/>
      <c r="B643" s="19"/>
    </row>
    <row r="644" spans="1:2" ht="18.75" customHeight="1" x14ac:dyDescent="0.2">
      <c r="A644" s="18"/>
      <c r="B644" s="19"/>
    </row>
    <row r="645" spans="1:2" ht="18.75" customHeight="1" x14ac:dyDescent="0.2">
      <c r="A645" s="18"/>
      <c r="B645" s="19"/>
    </row>
    <row r="646" spans="1:2" ht="18.75" customHeight="1" x14ac:dyDescent="0.2">
      <c r="A646" s="18"/>
      <c r="B646" s="19"/>
    </row>
    <row r="647" spans="1:2" ht="18.75" customHeight="1" x14ac:dyDescent="0.2">
      <c r="A647" s="18"/>
      <c r="B647" s="19"/>
    </row>
    <row r="648" spans="1:2" ht="18.75" customHeight="1" x14ac:dyDescent="0.2">
      <c r="A648" s="18"/>
      <c r="B648" s="19"/>
    </row>
    <row r="649" spans="1:2" ht="18.75" customHeight="1" x14ac:dyDescent="0.2">
      <c r="A649" s="18"/>
      <c r="B649" s="19"/>
    </row>
    <row r="650" spans="1:2" ht="18.75" customHeight="1" x14ac:dyDescent="0.2">
      <c r="A650" s="18"/>
      <c r="B650" s="19"/>
    </row>
    <row r="651" spans="1:2" ht="18.75" customHeight="1" x14ac:dyDescent="0.2">
      <c r="A651" s="18"/>
      <c r="B651" s="19"/>
    </row>
    <row r="652" spans="1:2" ht="18.75" customHeight="1" x14ac:dyDescent="0.2">
      <c r="A652" s="18"/>
      <c r="B652" s="19"/>
    </row>
    <row r="653" spans="1:2" ht="18.75" customHeight="1" x14ac:dyDescent="0.2">
      <c r="A653" s="18"/>
      <c r="B653" s="19"/>
    </row>
    <row r="654" spans="1:2" ht="18.75" customHeight="1" x14ac:dyDescent="0.2">
      <c r="A654" s="18"/>
      <c r="B654" s="19"/>
    </row>
    <row r="655" spans="1:2" ht="18.75" customHeight="1" x14ac:dyDescent="0.2">
      <c r="A655" s="18"/>
      <c r="B655" s="19"/>
    </row>
    <row r="656" spans="1:2" ht="18.75" customHeight="1" x14ac:dyDescent="0.2">
      <c r="A656" s="18"/>
      <c r="B656" s="19"/>
    </row>
    <row r="657" spans="1:2" ht="18.75" customHeight="1" x14ac:dyDescent="0.2">
      <c r="A657" s="18"/>
      <c r="B657" s="19"/>
    </row>
    <row r="658" spans="1:2" ht="18.75" customHeight="1" x14ac:dyDescent="0.2">
      <c r="A658" s="18"/>
      <c r="B658" s="19"/>
    </row>
    <row r="659" spans="1:2" ht="18.75" customHeight="1" x14ac:dyDescent="0.2">
      <c r="A659" s="18"/>
      <c r="B659" s="19"/>
    </row>
    <row r="660" spans="1:2" ht="18.75" customHeight="1" x14ac:dyDescent="0.2">
      <c r="A660" s="18"/>
      <c r="B660" s="19"/>
    </row>
    <row r="661" spans="1:2" ht="18.75" customHeight="1" x14ac:dyDescent="0.2">
      <c r="A661" s="18"/>
      <c r="B661" s="19"/>
    </row>
    <row r="662" spans="1:2" ht="18.75" customHeight="1" x14ac:dyDescent="0.2">
      <c r="A662" s="18"/>
      <c r="B662" s="19"/>
    </row>
    <row r="663" spans="1:2" ht="18.75" customHeight="1" x14ac:dyDescent="0.2">
      <c r="A663" s="18"/>
      <c r="B663" s="19"/>
    </row>
    <row r="664" spans="1:2" ht="18.75" customHeight="1" x14ac:dyDescent="0.2">
      <c r="A664" s="18"/>
      <c r="B664" s="19"/>
    </row>
    <row r="665" spans="1:2" ht="18.75" customHeight="1" x14ac:dyDescent="0.2">
      <c r="A665" s="18"/>
      <c r="B665" s="19"/>
    </row>
    <row r="666" spans="1:2" ht="18.75" customHeight="1" x14ac:dyDescent="0.2">
      <c r="A666" s="18"/>
      <c r="B666" s="19"/>
    </row>
    <row r="667" spans="1:2" ht="18.75" customHeight="1" x14ac:dyDescent="0.2">
      <c r="A667" s="18"/>
      <c r="B667" s="19"/>
    </row>
    <row r="668" spans="1:2" ht="18.75" customHeight="1" x14ac:dyDescent="0.2">
      <c r="A668" s="18"/>
      <c r="B668" s="19"/>
    </row>
    <row r="669" spans="1:2" ht="18.75" customHeight="1" x14ac:dyDescent="0.2">
      <c r="A669" s="18"/>
      <c r="B669" s="19"/>
    </row>
    <row r="670" spans="1:2" ht="18.75" customHeight="1" x14ac:dyDescent="0.2">
      <c r="A670" s="18"/>
      <c r="B670" s="19"/>
    </row>
    <row r="671" spans="1:2" ht="18.75" customHeight="1" x14ac:dyDescent="0.2">
      <c r="A671" s="18"/>
      <c r="B671" s="19"/>
    </row>
    <row r="672" spans="1:2" ht="18.75" customHeight="1" x14ac:dyDescent="0.2">
      <c r="A672" s="18"/>
      <c r="B672" s="19"/>
    </row>
    <row r="673" spans="1:2" ht="18.75" customHeight="1" x14ac:dyDescent="0.2">
      <c r="A673" s="18"/>
      <c r="B673" s="19"/>
    </row>
    <row r="674" spans="1:2" ht="18.75" customHeight="1" x14ac:dyDescent="0.2">
      <c r="A674" s="18"/>
      <c r="B674" s="19"/>
    </row>
    <row r="675" spans="1:2" ht="18.75" customHeight="1" x14ac:dyDescent="0.2">
      <c r="A675" s="18"/>
      <c r="B675" s="19"/>
    </row>
    <row r="676" spans="1:2" ht="18.75" customHeight="1" x14ac:dyDescent="0.2">
      <c r="A676" s="18"/>
      <c r="B676" s="19"/>
    </row>
    <row r="677" spans="1:2" ht="18.75" customHeight="1" x14ac:dyDescent="0.2">
      <c r="A677" s="18"/>
      <c r="B677" s="19"/>
    </row>
    <row r="678" spans="1:2" ht="18.75" customHeight="1" x14ac:dyDescent="0.2">
      <c r="A678" s="18"/>
      <c r="B678" s="19"/>
    </row>
    <row r="679" spans="1:2" ht="18.75" customHeight="1" x14ac:dyDescent="0.2">
      <c r="A679" s="18"/>
      <c r="B679" s="19"/>
    </row>
    <row r="680" spans="1:2" ht="18.75" customHeight="1" x14ac:dyDescent="0.2">
      <c r="A680" s="18"/>
      <c r="B680" s="19"/>
    </row>
    <row r="681" spans="1:2" ht="18.75" customHeight="1" x14ac:dyDescent="0.2">
      <c r="A681" s="18"/>
      <c r="B681" s="19"/>
    </row>
    <row r="682" spans="1:2" ht="18.75" customHeight="1" x14ac:dyDescent="0.2">
      <c r="A682" s="18"/>
      <c r="B682" s="19"/>
    </row>
    <row r="683" spans="1:2" ht="18.75" customHeight="1" x14ac:dyDescent="0.2">
      <c r="A683" s="18"/>
      <c r="B683" s="19"/>
    </row>
    <row r="684" spans="1:2" ht="18.75" customHeight="1" x14ac:dyDescent="0.2">
      <c r="A684" s="18"/>
      <c r="B684" s="19"/>
    </row>
    <row r="685" spans="1:2" ht="18.75" customHeight="1" x14ac:dyDescent="0.2">
      <c r="A685" s="18"/>
      <c r="B685" s="19"/>
    </row>
    <row r="686" spans="1:2" ht="18.75" customHeight="1" x14ac:dyDescent="0.2">
      <c r="A686" s="18"/>
      <c r="B686" s="19"/>
    </row>
    <row r="687" spans="1:2" ht="18.75" customHeight="1" x14ac:dyDescent="0.2">
      <c r="A687" s="18"/>
      <c r="B687" s="19"/>
    </row>
    <row r="688" spans="1:2" ht="18.75" customHeight="1" x14ac:dyDescent="0.2">
      <c r="A688" s="18"/>
      <c r="B688" s="19"/>
    </row>
    <row r="689" spans="1:2" ht="18.75" customHeight="1" x14ac:dyDescent="0.2">
      <c r="A689" s="18"/>
      <c r="B689" s="19"/>
    </row>
    <row r="690" spans="1:2" ht="18.75" customHeight="1" x14ac:dyDescent="0.2">
      <c r="A690" s="18"/>
      <c r="B690" s="19"/>
    </row>
    <row r="691" spans="1:2" ht="18.75" customHeight="1" x14ac:dyDescent="0.2">
      <c r="A691" s="18"/>
      <c r="B691" s="19"/>
    </row>
    <row r="692" spans="1:2" ht="18.75" customHeight="1" x14ac:dyDescent="0.2">
      <c r="A692" s="18"/>
      <c r="B692" s="19"/>
    </row>
    <row r="693" spans="1:2" ht="18.75" customHeight="1" x14ac:dyDescent="0.2">
      <c r="A693" s="18"/>
      <c r="B693" s="19"/>
    </row>
    <row r="694" spans="1:2" ht="18.75" customHeight="1" x14ac:dyDescent="0.2">
      <c r="A694" s="18"/>
      <c r="B694" s="19"/>
    </row>
    <row r="695" spans="1:2" ht="18.75" customHeight="1" x14ac:dyDescent="0.2">
      <c r="A695" s="18"/>
      <c r="B695" s="19"/>
    </row>
    <row r="696" spans="1:2" ht="18.75" customHeight="1" x14ac:dyDescent="0.2">
      <c r="A696" s="18"/>
      <c r="B696" s="19"/>
    </row>
    <row r="697" spans="1:2" ht="18.75" customHeight="1" x14ac:dyDescent="0.2">
      <c r="A697" s="18"/>
      <c r="B697" s="19"/>
    </row>
    <row r="698" spans="1:2" ht="18.75" customHeight="1" x14ac:dyDescent="0.2">
      <c r="A698" s="18"/>
      <c r="B698" s="19"/>
    </row>
    <row r="699" spans="1:2" ht="18.75" customHeight="1" x14ac:dyDescent="0.2">
      <c r="A699" s="18"/>
      <c r="B699" s="19"/>
    </row>
    <row r="700" spans="1:2" ht="18.75" customHeight="1" x14ac:dyDescent="0.2">
      <c r="A700" s="18"/>
      <c r="B700" s="19"/>
    </row>
    <row r="701" spans="1:2" ht="18.75" customHeight="1" x14ac:dyDescent="0.2">
      <c r="A701" s="18"/>
      <c r="B701" s="19"/>
    </row>
    <row r="702" spans="1:2" ht="18.75" customHeight="1" x14ac:dyDescent="0.2">
      <c r="A702" s="18"/>
      <c r="B702" s="19"/>
    </row>
    <row r="703" spans="1:2" ht="18.75" customHeight="1" x14ac:dyDescent="0.2">
      <c r="A703" s="18"/>
      <c r="B703" s="19"/>
    </row>
    <row r="704" spans="1:2" ht="18.75" customHeight="1" x14ac:dyDescent="0.2">
      <c r="A704" s="18"/>
      <c r="B704" s="19"/>
    </row>
    <row r="705" spans="1:2" ht="18.75" customHeight="1" x14ac:dyDescent="0.2">
      <c r="A705" s="18"/>
      <c r="B705" s="19"/>
    </row>
    <row r="706" spans="1:2" ht="18.75" customHeight="1" x14ac:dyDescent="0.2">
      <c r="A706" s="18"/>
      <c r="B706" s="19"/>
    </row>
    <row r="707" spans="1:2" ht="18.75" customHeight="1" x14ac:dyDescent="0.2">
      <c r="A707" s="18"/>
      <c r="B707" s="19"/>
    </row>
    <row r="708" spans="1:2" ht="18.75" customHeight="1" x14ac:dyDescent="0.2">
      <c r="A708" s="18"/>
      <c r="B708" s="19"/>
    </row>
    <row r="709" spans="1:2" ht="18.75" customHeight="1" x14ac:dyDescent="0.2">
      <c r="A709" s="18"/>
      <c r="B709" s="19"/>
    </row>
    <row r="710" spans="1:2" ht="18.75" customHeight="1" x14ac:dyDescent="0.2">
      <c r="A710" s="18"/>
      <c r="B710" s="19"/>
    </row>
    <row r="711" spans="1:2" ht="18.75" customHeight="1" x14ac:dyDescent="0.2">
      <c r="A711" s="18"/>
      <c r="B711" s="19"/>
    </row>
    <row r="712" spans="1:2" ht="18.75" customHeight="1" x14ac:dyDescent="0.2">
      <c r="A712" s="18"/>
      <c r="B712" s="19"/>
    </row>
    <row r="713" spans="1:2" ht="18.75" customHeight="1" x14ac:dyDescent="0.2">
      <c r="A713" s="18"/>
      <c r="B713" s="19"/>
    </row>
    <row r="714" spans="1:2" ht="18.75" customHeight="1" x14ac:dyDescent="0.2">
      <c r="A714" s="18"/>
      <c r="B714" s="19"/>
    </row>
    <row r="715" spans="1:2" ht="18.75" customHeight="1" x14ac:dyDescent="0.2">
      <c r="A715" s="18"/>
      <c r="B715" s="19"/>
    </row>
    <row r="716" spans="1:2" ht="18.75" customHeight="1" x14ac:dyDescent="0.2">
      <c r="A716" s="18"/>
      <c r="B716" s="19"/>
    </row>
    <row r="717" spans="1:2" ht="18.75" customHeight="1" x14ac:dyDescent="0.2">
      <c r="A717" s="18"/>
      <c r="B717" s="19"/>
    </row>
    <row r="718" spans="1:2" ht="18.75" customHeight="1" x14ac:dyDescent="0.2">
      <c r="A718" s="18"/>
      <c r="B718" s="19"/>
    </row>
    <row r="719" spans="1:2" ht="18.75" customHeight="1" x14ac:dyDescent="0.2">
      <c r="A719" s="18"/>
      <c r="B719" s="19"/>
    </row>
    <row r="720" spans="1:2" ht="18.75" customHeight="1" x14ac:dyDescent="0.2">
      <c r="A720" s="18"/>
      <c r="B720" s="19"/>
    </row>
    <row r="721" spans="1:2" ht="18.75" customHeight="1" x14ac:dyDescent="0.2">
      <c r="A721" s="18"/>
      <c r="B721" s="19"/>
    </row>
    <row r="722" spans="1:2" ht="18.75" customHeight="1" x14ac:dyDescent="0.2">
      <c r="A722" s="18"/>
      <c r="B722" s="19"/>
    </row>
    <row r="723" spans="1:2" ht="18.75" customHeight="1" x14ac:dyDescent="0.2">
      <c r="A723" s="18"/>
      <c r="B723" s="19"/>
    </row>
    <row r="724" spans="1:2" ht="18.75" customHeight="1" x14ac:dyDescent="0.2">
      <c r="A724" s="18"/>
      <c r="B724" s="19"/>
    </row>
    <row r="725" spans="1:2" ht="18.75" customHeight="1" x14ac:dyDescent="0.2">
      <c r="A725" s="18"/>
      <c r="B725" s="19"/>
    </row>
    <row r="726" spans="1:2" ht="18.75" customHeight="1" x14ac:dyDescent="0.2">
      <c r="A726" s="18"/>
      <c r="B726" s="19"/>
    </row>
    <row r="727" spans="1:2" ht="18.75" customHeight="1" x14ac:dyDescent="0.2">
      <c r="A727" s="18"/>
      <c r="B727" s="19"/>
    </row>
    <row r="728" spans="1:2" ht="18.75" customHeight="1" x14ac:dyDescent="0.2">
      <c r="A728" s="18"/>
      <c r="B728" s="19"/>
    </row>
    <row r="729" spans="1:2" ht="18.75" customHeight="1" x14ac:dyDescent="0.2">
      <c r="A729" s="18"/>
      <c r="B729" s="19"/>
    </row>
    <row r="730" spans="1:2" ht="18.75" customHeight="1" x14ac:dyDescent="0.2">
      <c r="A730" s="18"/>
      <c r="B730" s="19"/>
    </row>
    <row r="731" spans="1:2" ht="18.75" customHeight="1" x14ac:dyDescent="0.2">
      <c r="A731" s="18"/>
      <c r="B731" s="19"/>
    </row>
    <row r="732" spans="1:2" ht="18.75" customHeight="1" x14ac:dyDescent="0.2">
      <c r="A732" s="18"/>
      <c r="B732" s="19"/>
    </row>
    <row r="733" spans="1:2" ht="18.75" customHeight="1" x14ac:dyDescent="0.2">
      <c r="A733" s="18"/>
      <c r="B733" s="19"/>
    </row>
    <row r="734" spans="1:2" ht="18.75" customHeight="1" x14ac:dyDescent="0.2">
      <c r="A734" s="18"/>
      <c r="B734" s="19"/>
    </row>
    <row r="735" spans="1:2" ht="18.75" customHeight="1" x14ac:dyDescent="0.2">
      <c r="A735" s="18"/>
      <c r="B735" s="19"/>
    </row>
    <row r="736" spans="1:2" ht="18.75" customHeight="1" x14ac:dyDescent="0.2">
      <c r="A736" s="18"/>
      <c r="B736" s="19"/>
    </row>
    <row r="737" spans="1:2" ht="18.75" customHeight="1" x14ac:dyDescent="0.2">
      <c r="A737" s="18"/>
      <c r="B737" s="19"/>
    </row>
    <row r="738" spans="1:2" ht="18.75" customHeight="1" x14ac:dyDescent="0.2">
      <c r="A738" s="18"/>
      <c r="B738" s="19"/>
    </row>
    <row r="739" spans="1:2" ht="18.75" customHeight="1" x14ac:dyDescent="0.2">
      <c r="A739" s="18"/>
      <c r="B739" s="19"/>
    </row>
    <row r="740" spans="1:2" ht="18.75" customHeight="1" x14ac:dyDescent="0.2">
      <c r="A740" s="18"/>
      <c r="B740" s="19"/>
    </row>
    <row r="741" spans="1:2" ht="18.75" customHeight="1" x14ac:dyDescent="0.2">
      <c r="A741" s="18"/>
      <c r="B741" s="19"/>
    </row>
    <row r="742" spans="1:2" ht="18.75" customHeight="1" x14ac:dyDescent="0.2">
      <c r="A742" s="18"/>
      <c r="B742" s="19"/>
    </row>
    <row r="743" spans="1:2" ht="18.75" customHeight="1" x14ac:dyDescent="0.2">
      <c r="A743" s="18"/>
      <c r="B743" s="19"/>
    </row>
    <row r="744" spans="1:2" ht="18.75" customHeight="1" x14ac:dyDescent="0.2">
      <c r="A744" s="18"/>
      <c r="B744" s="19"/>
    </row>
    <row r="745" spans="1:2" ht="18.75" customHeight="1" x14ac:dyDescent="0.2">
      <c r="A745" s="18"/>
      <c r="B745" s="19"/>
    </row>
    <row r="746" spans="1:2" ht="18.75" customHeight="1" x14ac:dyDescent="0.2">
      <c r="A746" s="18"/>
      <c r="B746" s="19"/>
    </row>
    <row r="747" spans="1:2" ht="18.75" customHeight="1" x14ac:dyDescent="0.2">
      <c r="A747" s="18"/>
      <c r="B747" s="19"/>
    </row>
    <row r="748" spans="1:2" ht="18.75" customHeight="1" x14ac:dyDescent="0.2">
      <c r="A748" s="18"/>
      <c r="B748" s="19"/>
    </row>
    <row r="749" spans="1:2" ht="18.75" customHeight="1" x14ac:dyDescent="0.2">
      <c r="A749" s="18"/>
      <c r="B749" s="19"/>
    </row>
    <row r="750" spans="1:2" ht="18.75" customHeight="1" x14ac:dyDescent="0.2">
      <c r="A750" s="18"/>
      <c r="B750" s="19"/>
    </row>
    <row r="751" spans="1:2" ht="18.75" customHeight="1" x14ac:dyDescent="0.2">
      <c r="A751" s="18"/>
      <c r="B751" s="19"/>
    </row>
    <row r="752" spans="1:2" ht="18.75" customHeight="1" x14ac:dyDescent="0.2">
      <c r="A752" s="18"/>
      <c r="B752" s="19"/>
    </row>
    <row r="753" spans="1:2" ht="18.75" customHeight="1" x14ac:dyDescent="0.2">
      <c r="A753" s="18"/>
      <c r="B753" s="19"/>
    </row>
    <row r="754" spans="1:2" ht="18.75" customHeight="1" x14ac:dyDescent="0.2">
      <c r="A754" s="18"/>
      <c r="B754" s="19"/>
    </row>
    <row r="755" spans="1:2" ht="18.75" customHeight="1" x14ac:dyDescent="0.2">
      <c r="A755" s="18"/>
      <c r="B755" s="19"/>
    </row>
    <row r="756" spans="1:2" ht="18.75" customHeight="1" x14ac:dyDescent="0.2">
      <c r="A756" s="18"/>
      <c r="B756" s="19"/>
    </row>
    <row r="757" spans="1:2" ht="18.75" customHeight="1" x14ac:dyDescent="0.2">
      <c r="A757" s="18"/>
      <c r="B757" s="19"/>
    </row>
    <row r="758" spans="1:2" ht="18.75" customHeight="1" x14ac:dyDescent="0.2">
      <c r="A758" s="18"/>
      <c r="B758" s="19"/>
    </row>
    <row r="759" spans="1:2" ht="18.75" customHeight="1" x14ac:dyDescent="0.2">
      <c r="A759" s="18"/>
      <c r="B759" s="19"/>
    </row>
    <row r="760" spans="1:2" ht="18.75" customHeight="1" x14ac:dyDescent="0.2">
      <c r="A760" s="18"/>
      <c r="B760" s="19"/>
    </row>
    <row r="761" spans="1:2" ht="18.75" customHeight="1" x14ac:dyDescent="0.2">
      <c r="A761" s="18"/>
      <c r="B761" s="19"/>
    </row>
    <row r="762" spans="1:2" ht="18.75" customHeight="1" x14ac:dyDescent="0.2">
      <c r="A762" s="18"/>
      <c r="B762" s="19"/>
    </row>
    <row r="763" spans="1:2" ht="18.75" customHeight="1" x14ac:dyDescent="0.2">
      <c r="A763" s="18"/>
      <c r="B763" s="19"/>
    </row>
    <row r="764" spans="1:2" ht="18.75" customHeight="1" x14ac:dyDescent="0.2">
      <c r="A764" s="18"/>
      <c r="B764" s="19"/>
    </row>
    <row r="765" spans="1:2" ht="18.75" customHeight="1" x14ac:dyDescent="0.2">
      <c r="A765" s="18"/>
      <c r="B765" s="19"/>
    </row>
    <row r="766" spans="1:2" ht="18.75" customHeight="1" x14ac:dyDescent="0.2">
      <c r="A766" s="18"/>
      <c r="B766" s="19"/>
    </row>
    <row r="767" spans="1:2" ht="18.75" customHeight="1" x14ac:dyDescent="0.2">
      <c r="A767" s="18"/>
      <c r="B767" s="19"/>
    </row>
    <row r="768" spans="1:2" ht="18.75" customHeight="1" x14ac:dyDescent="0.2">
      <c r="A768" s="18"/>
      <c r="B768" s="19"/>
    </row>
    <row r="769" spans="1:2" ht="18.75" customHeight="1" x14ac:dyDescent="0.2">
      <c r="A769" s="18"/>
      <c r="B769" s="19"/>
    </row>
    <row r="770" spans="1:2" ht="18.75" customHeight="1" x14ac:dyDescent="0.2">
      <c r="A770" s="18"/>
      <c r="B770" s="19"/>
    </row>
    <row r="771" spans="1:2" ht="18.75" customHeight="1" x14ac:dyDescent="0.2">
      <c r="A771" s="18"/>
      <c r="B771" s="19"/>
    </row>
    <row r="772" spans="1:2" ht="18.75" customHeight="1" x14ac:dyDescent="0.2">
      <c r="A772" s="18"/>
      <c r="B772" s="19"/>
    </row>
    <row r="773" spans="1:2" ht="18.75" customHeight="1" x14ac:dyDescent="0.2">
      <c r="A773" s="18"/>
      <c r="B773" s="19"/>
    </row>
    <row r="774" spans="1:2" ht="18.75" customHeight="1" x14ac:dyDescent="0.2">
      <c r="A774" s="18"/>
      <c r="B774" s="19"/>
    </row>
    <row r="775" spans="1:2" ht="18.75" customHeight="1" x14ac:dyDescent="0.2">
      <c r="A775" s="18"/>
      <c r="B775" s="19"/>
    </row>
    <row r="776" spans="1:2" ht="18.75" customHeight="1" x14ac:dyDescent="0.2">
      <c r="A776" s="18"/>
      <c r="B776" s="19"/>
    </row>
    <row r="777" spans="1:2" ht="18.75" customHeight="1" x14ac:dyDescent="0.2">
      <c r="A777" s="18"/>
      <c r="B777" s="19"/>
    </row>
    <row r="778" spans="1:2" ht="18.75" customHeight="1" x14ac:dyDescent="0.2">
      <c r="A778" s="18"/>
      <c r="B778" s="19"/>
    </row>
    <row r="779" spans="1:2" ht="18.75" customHeight="1" x14ac:dyDescent="0.2">
      <c r="A779" s="18"/>
      <c r="B779" s="19"/>
    </row>
    <row r="780" spans="1:2" ht="18.75" customHeight="1" x14ac:dyDescent="0.2">
      <c r="A780" s="18"/>
      <c r="B780" s="19"/>
    </row>
    <row r="781" spans="1:2" ht="18.75" customHeight="1" x14ac:dyDescent="0.2">
      <c r="A781" s="18"/>
      <c r="B781" s="19"/>
    </row>
    <row r="782" spans="1:2" ht="18.75" customHeight="1" x14ac:dyDescent="0.2">
      <c r="A782" s="18"/>
      <c r="B782" s="19"/>
    </row>
    <row r="783" spans="1:2" ht="18.75" customHeight="1" x14ac:dyDescent="0.2">
      <c r="A783" s="18"/>
      <c r="B783" s="19"/>
    </row>
    <row r="784" spans="1:2" ht="18.75" customHeight="1" x14ac:dyDescent="0.2">
      <c r="A784" s="18"/>
      <c r="B784" s="19"/>
    </row>
    <row r="785" spans="1:2" ht="18.75" customHeight="1" x14ac:dyDescent="0.2">
      <c r="A785" s="18"/>
      <c r="B785" s="19"/>
    </row>
    <row r="786" spans="1:2" ht="18.75" customHeight="1" x14ac:dyDescent="0.2">
      <c r="A786" s="18"/>
      <c r="B786" s="19"/>
    </row>
    <row r="787" spans="1:2" ht="18.75" customHeight="1" x14ac:dyDescent="0.2">
      <c r="A787" s="18"/>
      <c r="B787" s="19"/>
    </row>
    <row r="788" spans="1:2" ht="18.75" customHeight="1" x14ac:dyDescent="0.2">
      <c r="A788" s="18"/>
      <c r="B788" s="19"/>
    </row>
    <row r="789" spans="1:2" ht="18.75" customHeight="1" x14ac:dyDescent="0.2">
      <c r="A789" s="18"/>
      <c r="B789" s="19"/>
    </row>
    <row r="790" spans="1:2" ht="18.75" customHeight="1" x14ac:dyDescent="0.2">
      <c r="A790" s="18"/>
      <c r="B790" s="19"/>
    </row>
    <row r="791" spans="1:2" ht="18.75" customHeight="1" x14ac:dyDescent="0.2">
      <c r="A791" s="18"/>
      <c r="B791" s="19"/>
    </row>
    <row r="792" spans="1:2" ht="18.75" customHeight="1" x14ac:dyDescent="0.2">
      <c r="A792" s="18"/>
      <c r="B792" s="19"/>
    </row>
    <row r="793" spans="1:2" ht="18.75" customHeight="1" x14ac:dyDescent="0.2">
      <c r="A793" s="18"/>
      <c r="B793" s="19"/>
    </row>
    <row r="794" spans="1:2" ht="18.75" customHeight="1" x14ac:dyDescent="0.2">
      <c r="A794" s="18"/>
      <c r="B794" s="19"/>
    </row>
    <row r="795" spans="1:2" ht="18.75" customHeight="1" x14ac:dyDescent="0.2">
      <c r="A795" s="18"/>
      <c r="B795" s="19"/>
    </row>
    <row r="796" spans="1:2" ht="18.75" customHeight="1" x14ac:dyDescent="0.2">
      <c r="A796" s="18"/>
      <c r="B796" s="19"/>
    </row>
    <row r="797" spans="1:2" ht="18.75" customHeight="1" x14ac:dyDescent="0.2">
      <c r="A797" s="18"/>
      <c r="B797" s="19"/>
    </row>
    <row r="798" spans="1:2" ht="18.75" customHeight="1" x14ac:dyDescent="0.2">
      <c r="A798" s="18"/>
      <c r="B798" s="19"/>
    </row>
    <row r="799" spans="1:2" ht="18.75" customHeight="1" x14ac:dyDescent="0.2">
      <c r="A799" s="18"/>
      <c r="B799" s="19"/>
    </row>
    <row r="800" spans="1:2" ht="18.75" customHeight="1" x14ac:dyDescent="0.2">
      <c r="A800" s="18"/>
      <c r="B800" s="19"/>
    </row>
    <row r="801" spans="1:2" ht="18.75" customHeight="1" x14ac:dyDescent="0.2">
      <c r="A801" s="18"/>
      <c r="B801" s="19"/>
    </row>
    <row r="802" spans="1:2" ht="18.75" customHeight="1" x14ac:dyDescent="0.2">
      <c r="A802" s="18"/>
      <c r="B802" s="19"/>
    </row>
    <row r="803" spans="1:2" ht="18.75" customHeight="1" x14ac:dyDescent="0.2">
      <c r="A803" s="18"/>
      <c r="B803" s="19"/>
    </row>
    <row r="804" spans="1:2" ht="18.75" customHeight="1" x14ac:dyDescent="0.2">
      <c r="A804" s="18"/>
      <c r="B804" s="19"/>
    </row>
    <row r="805" spans="1:2" ht="18.75" customHeight="1" x14ac:dyDescent="0.2">
      <c r="A805" s="18"/>
      <c r="B805" s="19"/>
    </row>
    <row r="806" spans="1:2" ht="18.75" customHeight="1" x14ac:dyDescent="0.2">
      <c r="A806" s="18"/>
      <c r="B806" s="19"/>
    </row>
    <row r="807" spans="1:2" ht="18.75" customHeight="1" x14ac:dyDescent="0.2">
      <c r="A807" s="18"/>
      <c r="B807" s="19"/>
    </row>
    <row r="808" spans="1:2" ht="18.75" customHeight="1" x14ac:dyDescent="0.2">
      <c r="A808" s="18"/>
      <c r="B808" s="19"/>
    </row>
    <row r="809" spans="1:2" ht="18.75" customHeight="1" x14ac:dyDescent="0.2">
      <c r="A809" s="18"/>
      <c r="B809" s="19"/>
    </row>
    <row r="810" spans="1:2" ht="18.75" customHeight="1" x14ac:dyDescent="0.2">
      <c r="B810" s="19"/>
    </row>
    <row r="811" spans="1:2" ht="18.75" customHeight="1" x14ac:dyDescent="0.2">
      <c r="B811" s="19"/>
    </row>
    <row r="812" spans="1:2" ht="18.75" customHeight="1" x14ac:dyDescent="0.2">
      <c r="B812" s="19"/>
    </row>
    <row r="813" spans="1:2" ht="18.75" customHeight="1" x14ac:dyDescent="0.2">
      <c r="B813" s="19"/>
    </row>
    <row r="814" spans="1:2" ht="18.75" customHeight="1" x14ac:dyDescent="0.2">
      <c r="B814" s="19"/>
    </row>
    <row r="815" spans="1:2" ht="18.75" customHeight="1" x14ac:dyDescent="0.2">
      <c r="B815" s="19"/>
    </row>
    <row r="816" spans="1:2" ht="18.75" customHeight="1" x14ac:dyDescent="0.2">
      <c r="B816" s="19"/>
    </row>
    <row r="817" spans="2:2" ht="18.75" customHeight="1" x14ac:dyDescent="0.2">
      <c r="B817" s="19"/>
    </row>
    <row r="818" spans="2:2" ht="18.75" customHeight="1" x14ac:dyDescent="0.2">
      <c r="B818" s="19"/>
    </row>
    <row r="819" spans="2:2" ht="18.75" customHeight="1" x14ac:dyDescent="0.2">
      <c r="B819" s="19"/>
    </row>
    <row r="820" spans="2:2" ht="18.75" customHeight="1" x14ac:dyDescent="0.2">
      <c r="B820" s="19"/>
    </row>
    <row r="821" spans="2:2" ht="18.75" customHeight="1" x14ac:dyDescent="0.2">
      <c r="B821" s="19"/>
    </row>
    <row r="822" spans="2:2" ht="18.75" customHeight="1" x14ac:dyDescent="0.2">
      <c r="B822" s="19"/>
    </row>
    <row r="823" spans="2:2" ht="18.75" customHeight="1" x14ac:dyDescent="0.2">
      <c r="B823" s="19"/>
    </row>
    <row r="824" spans="2:2" ht="18.75" customHeight="1" x14ac:dyDescent="0.2">
      <c r="B824" s="19"/>
    </row>
    <row r="825" spans="2:2" ht="18.75" customHeight="1" x14ac:dyDescent="0.2">
      <c r="B825" s="19"/>
    </row>
    <row r="826" spans="2:2" ht="18.75" customHeight="1" x14ac:dyDescent="0.2">
      <c r="B826" s="19"/>
    </row>
    <row r="827" spans="2:2" ht="18.75" customHeight="1" x14ac:dyDescent="0.2">
      <c r="B827" s="19"/>
    </row>
    <row r="828" spans="2:2" ht="18.75" customHeight="1" x14ac:dyDescent="0.2">
      <c r="B828" s="19"/>
    </row>
    <row r="829" spans="2:2" ht="18.75" customHeight="1" x14ac:dyDescent="0.2">
      <c r="B829" s="19"/>
    </row>
    <row r="830" spans="2:2" ht="18.75" customHeight="1" x14ac:dyDescent="0.2">
      <c r="B830" s="19"/>
    </row>
    <row r="831" spans="2:2" ht="18.75" customHeight="1" x14ac:dyDescent="0.2">
      <c r="B831" s="19"/>
    </row>
    <row r="832" spans="2:2" ht="18.75" customHeight="1" x14ac:dyDescent="0.2">
      <c r="B832" s="19"/>
    </row>
    <row r="833" spans="2:2" ht="18.75" customHeight="1" x14ac:dyDescent="0.2">
      <c r="B833" s="19"/>
    </row>
    <row r="834" spans="2:2" ht="18.75" customHeight="1" x14ac:dyDescent="0.2">
      <c r="B834" s="19"/>
    </row>
    <row r="835" spans="2:2" ht="18.75" customHeight="1" x14ac:dyDescent="0.2">
      <c r="B835" s="19"/>
    </row>
    <row r="836" spans="2:2" ht="18.75" customHeight="1" x14ac:dyDescent="0.2">
      <c r="B836" s="19"/>
    </row>
    <row r="837" spans="2:2" ht="18.75" customHeight="1" x14ac:dyDescent="0.2">
      <c r="B837" s="19"/>
    </row>
    <row r="838" spans="2:2" ht="18.75" customHeight="1" x14ac:dyDescent="0.2">
      <c r="B838" s="19"/>
    </row>
    <row r="839" spans="2:2" ht="18.75" customHeight="1" x14ac:dyDescent="0.2">
      <c r="B839" s="19"/>
    </row>
    <row r="840" spans="2:2" ht="18.75" customHeight="1" x14ac:dyDescent="0.2">
      <c r="B840" s="19"/>
    </row>
    <row r="841" spans="2:2" ht="18.75" customHeight="1" x14ac:dyDescent="0.2">
      <c r="B841" s="19"/>
    </row>
    <row r="842" spans="2:2" ht="18.75" customHeight="1" x14ac:dyDescent="0.2">
      <c r="B842" s="19"/>
    </row>
    <row r="843" spans="2:2" ht="18.75" customHeight="1" x14ac:dyDescent="0.2">
      <c r="B843" s="19"/>
    </row>
    <row r="844" spans="2:2" ht="18.75" customHeight="1" x14ac:dyDescent="0.2">
      <c r="B844" s="19"/>
    </row>
    <row r="845" spans="2:2" ht="18.75" customHeight="1" x14ac:dyDescent="0.2">
      <c r="B845" s="19"/>
    </row>
    <row r="846" spans="2:2" ht="18.75" customHeight="1" x14ac:dyDescent="0.2">
      <c r="B846" s="19"/>
    </row>
    <row r="847" spans="2:2" ht="18.75" customHeight="1" x14ac:dyDescent="0.2">
      <c r="B847" s="19"/>
    </row>
    <row r="848" spans="2:2" ht="18.75" customHeight="1" x14ac:dyDescent="0.2">
      <c r="B848" s="19"/>
    </row>
    <row r="849" spans="2:2" ht="18.75" customHeight="1" x14ac:dyDescent="0.2">
      <c r="B849" s="19"/>
    </row>
    <row r="850" spans="2:2" ht="18.75" customHeight="1" x14ac:dyDescent="0.2">
      <c r="B850" s="19"/>
    </row>
    <row r="851" spans="2:2" ht="18.75" customHeight="1" x14ac:dyDescent="0.2">
      <c r="B851" s="19"/>
    </row>
    <row r="852" spans="2:2" ht="18.75" customHeight="1" x14ac:dyDescent="0.2">
      <c r="B852" s="19"/>
    </row>
    <row r="853" spans="2:2" ht="18.75" customHeight="1" x14ac:dyDescent="0.2">
      <c r="B853" s="19"/>
    </row>
    <row r="854" spans="2:2" ht="18.75" customHeight="1" x14ac:dyDescent="0.2">
      <c r="B854" s="19"/>
    </row>
    <row r="855" spans="2:2" ht="18.75" customHeight="1" x14ac:dyDescent="0.2">
      <c r="B855" s="19"/>
    </row>
    <row r="856" spans="2:2" ht="18.75" customHeight="1" x14ac:dyDescent="0.2">
      <c r="B856" s="19"/>
    </row>
    <row r="857" spans="2:2" ht="18.75" customHeight="1" x14ac:dyDescent="0.2">
      <c r="B857" s="19"/>
    </row>
    <row r="858" spans="2:2" ht="18.75" customHeight="1" x14ac:dyDescent="0.2">
      <c r="B858" s="19"/>
    </row>
    <row r="859" spans="2:2" ht="18.75" customHeight="1" x14ac:dyDescent="0.2">
      <c r="B859" s="19"/>
    </row>
    <row r="860" spans="2:2" ht="18.75" customHeight="1" x14ac:dyDescent="0.2">
      <c r="B860" s="19"/>
    </row>
    <row r="861" spans="2:2" ht="18.75" customHeight="1" x14ac:dyDescent="0.2">
      <c r="B861" s="19"/>
    </row>
    <row r="862" spans="2:2" ht="18.75" customHeight="1" x14ac:dyDescent="0.2">
      <c r="B862" s="19"/>
    </row>
    <row r="863" spans="2:2" ht="18.75" customHeight="1" x14ac:dyDescent="0.2">
      <c r="B863" s="19"/>
    </row>
    <row r="864" spans="2:2" ht="18.75" customHeight="1" x14ac:dyDescent="0.2">
      <c r="B864" s="19"/>
    </row>
    <row r="865" spans="2:2" ht="18.75" customHeight="1" x14ac:dyDescent="0.2">
      <c r="B865" s="19"/>
    </row>
    <row r="866" spans="2:2" ht="18.75" customHeight="1" x14ac:dyDescent="0.2">
      <c r="B866" s="19"/>
    </row>
    <row r="867" spans="2:2" ht="18.75" customHeight="1" x14ac:dyDescent="0.2">
      <c r="B867" s="19"/>
    </row>
    <row r="868" spans="2:2" ht="18.75" customHeight="1" x14ac:dyDescent="0.2">
      <c r="B868" s="19"/>
    </row>
    <row r="869" spans="2:2" ht="18.75" customHeight="1" x14ac:dyDescent="0.2">
      <c r="B869" s="19"/>
    </row>
    <row r="870" spans="2:2" ht="18.75" customHeight="1" x14ac:dyDescent="0.2">
      <c r="B870" s="19"/>
    </row>
    <row r="871" spans="2:2" ht="18.75" customHeight="1" x14ac:dyDescent="0.2">
      <c r="B871" s="19"/>
    </row>
    <row r="872" spans="2:2" ht="18.75" customHeight="1" x14ac:dyDescent="0.2">
      <c r="B872" s="19"/>
    </row>
    <row r="873" spans="2:2" ht="18.75" customHeight="1" x14ac:dyDescent="0.2">
      <c r="B873" s="19"/>
    </row>
    <row r="874" spans="2:2" ht="18.75" customHeight="1" x14ac:dyDescent="0.2">
      <c r="B874" s="19"/>
    </row>
    <row r="875" spans="2:2" ht="18.75" customHeight="1" x14ac:dyDescent="0.2">
      <c r="B875" s="19"/>
    </row>
    <row r="876" spans="2:2" ht="18.75" customHeight="1" x14ac:dyDescent="0.2">
      <c r="B876" s="19"/>
    </row>
    <row r="877" spans="2:2" ht="18.75" customHeight="1" x14ac:dyDescent="0.2">
      <c r="B877" s="19"/>
    </row>
    <row r="878" spans="2:2" ht="18.75" customHeight="1" x14ac:dyDescent="0.2">
      <c r="B878" s="19"/>
    </row>
    <row r="879" spans="2:2" ht="18.75" customHeight="1" x14ac:dyDescent="0.2">
      <c r="B879" s="19"/>
    </row>
    <row r="880" spans="2:2" ht="18.75" customHeight="1" x14ac:dyDescent="0.2">
      <c r="B880" s="19"/>
    </row>
    <row r="881" spans="2:2" ht="18.75" customHeight="1" x14ac:dyDescent="0.2">
      <c r="B881" s="19"/>
    </row>
    <row r="882" spans="2:2" ht="18.75" customHeight="1" x14ac:dyDescent="0.2">
      <c r="B882" s="19"/>
    </row>
    <row r="883" spans="2:2" ht="18.75" customHeight="1" x14ac:dyDescent="0.2">
      <c r="B883" s="19"/>
    </row>
    <row r="884" spans="2:2" ht="18.75" customHeight="1" x14ac:dyDescent="0.2">
      <c r="B884" s="19"/>
    </row>
    <row r="885" spans="2:2" ht="18.75" customHeight="1" x14ac:dyDescent="0.2">
      <c r="B885" s="19"/>
    </row>
    <row r="886" spans="2:2" ht="18.75" customHeight="1" x14ac:dyDescent="0.2">
      <c r="B886" s="19"/>
    </row>
    <row r="887" spans="2:2" ht="18.75" customHeight="1" x14ac:dyDescent="0.2">
      <c r="B887" s="19"/>
    </row>
    <row r="888" spans="2:2" ht="18.75" customHeight="1" x14ac:dyDescent="0.2">
      <c r="B888" s="19"/>
    </row>
    <row r="889" spans="2:2" ht="18.75" customHeight="1" x14ac:dyDescent="0.2">
      <c r="B889" s="19"/>
    </row>
    <row r="890" spans="2:2" ht="18.75" customHeight="1" x14ac:dyDescent="0.2">
      <c r="B890" s="19"/>
    </row>
    <row r="891" spans="2:2" ht="18.75" customHeight="1" x14ac:dyDescent="0.2">
      <c r="B891" s="19"/>
    </row>
    <row r="892" spans="2:2" ht="18.75" customHeight="1" x14ac:dyDescent="0.2">
      <c r="B892" s="19"/>
    </row>
    <row r="893" spans="2:2" ht="18.75" customHeight="1" x14ac:dyDescent="0.2">
      <c r="B893" s="19"/>
    </row>
    <row r="894" spans="2:2" ht="18.75" customHeight="1" x14ac:dyDescent="0.2">
      <c r="B894" s="19"/>
    </row>
    <row r="895" spans="2:2" ht="18.75" customHeight="1" x14ac:dyDescent="0.2">
      <c r="B895" s="19"/>
    </row>
    <row r="896" spans="2:2" ht="18.75" customHeight="1" x14ac:dyDescent="0.2">
      <c r="B896" s="19"/>
    </row>
    <row r="897" spans="2:2" ht="18.75" customHeight="1" x14ac:dyDescent="0.2">
      <c r="B897" s="19"/>
    </row>
    <row r="898" spans="2:2" ht="18.75" customHeight="1" x14ac:dyDescent="0.2">
      <c r="B898" s="19"/>
    </row>
    <row r="899" spans="2:2" ht="18.75" customHeight="1" x14ac:dyDescent="0.2">
      <c r="B899" s="19"/>
    </row>
    <row r="900" spans="2:2" ht="18.75" customHeight="1" x14ac:dyDescent="0.2">
      <c r="B900" s="19"/>
    </row>
    <row r="901" spans="2:2" ht="18.75" customHeight="1" x14ac:dyDescent="0.2">
      <c r="B901" s="19"/>
    </row>
    <row r="902" spans="2:2" ht="18.75" customHeight="1" x14ac:dyDescent="0.2">
      <c r="B902" s="19"/>
    </row>
    <row r="903" spans="2:2" ht="18.75" customHeight="1" x14ac:dyDescent="0.2">
      <c r="B903" s="19"/>
    </row>
    <row r="904" spans="2:2" ht="18.75" customHeight="1" x14ac:dyDescent="0.2">
      <c r="B904" s="19"/>
    </row>
    <row r="905" spans="2:2" ht="18.75" customHeight="1" x14ac:dyDescent="0.2">
      <c r="B905" s="19"/>
    </row>
    <row r="906" spans="2:2" ht="18.75" customHeight="1" x14ac:dyDescent="0.2">
      <c r="B906" s="19"/>
    </row>
    <row r="907" spans="2:2" ht="18.75" customHeight="1" x14ac:dyDescent="0.2">
      <c r="B907" s="19"/>
    </row>
    <row r="908" spans="2:2" ht="18.75" customHeight="1" x14ac:dyDescent="0.2">
      <c r="B908" s="19"/>
    </row>
    <row r="909" spans="2:2" ht="18.75" customHeight="1" x14ac:dyDescent="0.2">
      <c r="B909" s="19"/>
    </row>
    <row r="910" spans="2:2" ht="18.75" customHeight="1" x14ac:dyDescent="0.2">
      <c r="B910" s="19"/>
    </row>
    <row r="911" spans="2:2" ht="18.75" customHeight="1" x14ac:dyDescent="0.2">
      <c r="B911" s="19"/>
    </row>
    <row r="912" spans="2:2" ht="18.75" customHeight="1" x14ac:dyDescent="0.2">
      <c r="B912" s="19"/>
    </row>
    <row r="913" spans="2:2" ht="18.75" customHeight="1" x14ac:dyDescent="0.2">
      <c r="B913" s="19"/>
    </row>
    <row r="914" spans="2:2" ht="18.75" customHeight="1" x14ac:dyDescent="0.2">
      <c r="B914" s="19"/>
    </row>
    <row r="915" spans="2:2" ht="18.75" customHeight="1" x14ac:dyDescent="0.2">
      <c r="B915" s="19"/>
    </row>
    <row r="916" spans="2:2" ht="18.75" customHeight="1" x14ac:dyDescent="0.2">
      <c r="B916" s="19"/>
    </row>
    <row r="917" spans="2:2" ht="18.75" customHeight="1" x14ac:dyDescent="0.2">
      <c r="B917" s="19"/>
    </row>
    <row r="918" spans="2:2" ht="18.75" customHeight="1" x14ac:dyDescent="0.2">
      <c r="B918" s="19"/>
    </row>
    <row r="919" spans="2:2" ht="18.75" customHeight="1" x14ac:dyDescent="0.2">
      <c r="B919" s="19"/>
    </row>
    <row r="920" spans="2:2" ht="18.75" customHeight="1" x14ac:dyDescent="0.2">
      <c r="B920" s="19"/>
    </row>
    <row r="921" spans="2:2" ht="18.75" customHeight="1" x14ac:dyDescent="0.2">
      <c r="B921" s="19"/>
    </row>
    <row r="922" spans="2:2" ht="18.75" customHeight="1" x14ac:dyDescent="0.2">
      <c r="B922" s="19"/>
    </row>
    <row r="923" spans="2:2" ht="18.75" customHeight="1" x14ac:dyDescent="0.2">
      <c r="B923" s="19"/>
    </row>
    <row r="924" spans="2:2" ht="18.75" customHeight="1" x14ac:dyDescent="0.2">
      <c r="B924" s="19"/>
    </row>
    <row r="925" spans="2:2" ht="18.75" customHeight="1" x14ac:dyDescent="0.2">
      <c r="B925" s="19"/>
    </row>
    <row r="926" spans="2:2" ht="18.75" customHeight="1" x14ac:dyDescent="0.2">
      <c r="B926" s="19"/>
    </row>
    <row r="927" spans="2:2" ht="18.75" customHeight="1" x14ac:dyDescent="0.2">
      <c r="B927" s="19"/>
    </row>
    <row r="928" spans="2:2" ht="18.75" customHeight="1" x14ac:dyDescent="0.2">
      <c r="B928" s="19"/>
    </row>
    <row r="929" spans="2:2" ht="18.75" customHeight="1" x14ac:dyDescent="0.2">
      <c r="B929" s="19"/>
    </row>
    <row r="930" spans="2:2" ht="18.75" customHeight="1" x14ac:dyDescent="0.2">
      <c r="B930" s="19"/>
    </row>
    <row r="931" spans="2:2" ht="18.75" customHeight="1" x14ac:dyDescent="0.2">
      <c r="B931" s="19"/>
    </row>
    <row r="932" spans="2:2" ht="18.75" customHeight="1" x14ac:dyDescent="0.2">
      <c r="B932" s="19"/>
    </row>
    <row r="933" spans="2:2" ht="18.75" customHeight="1" x14ac:dyDescent="0.2">
      <c r="B933" s="19"/>
    </row>
    <row r="934" spans="2:2" ht="18.75" customHeight="1" x14ac:dyDescent="0.2">
      <c r="B934" s="19"/>
    </row>
    <row r="935" spans="2:2" ht="18.75" customHeight="1" x14ac:dyDescent="0.2">
      <c r="B935" s="19"/>
    </row>
    <row r="936" spans="2:2" ht="18.75" customHeight="1" x14ac:dyDescent="0.2">
      <c r="B936" s="19"/>
    </row>
    <row r="937" spans="2:2" ht="18.75" customHeight="1" x14ac:dyDescent="0.2">
      <c r="B937" s="19"/>
    </row>
    <row r="938" spans="2:2" ht="18.75" customHeight="1" x14ac:dyDescent="0.2">
      <c r="B938" s="19"/>
    </row>
    <row r="939" spans="2:2" ht="18.75" customHeight="1" x14ac:dyDescent="0.2">
      <c r="B939" s="19"/>
    </row>
    <row r="940" spans="2:2" ht="18.75" customHeight="1" x14ac:dyDescent="0.2">
      <c r="B940" s="19"/>
    </row>
    <row r="941" spans="2:2" ht="18.75" customHeight="1" x14ac:dyDescent="0.2">
      <c r="B941" s="19"/>
    </row>
    <row r="942" spans="2:2" ht="18.75" customHeight="1" x14ac:dyDescent="0.2">
      <c r="B942" s="19"/>
    </row>
    <row r="943" spans="2:2" ht="18.75" customHeight="1" x14ac:dyDescent="0.2">
      <c r="B943" s="19"/>
    </row>
    <row r="944" spans="2:2" ht="18.75" customHeight="1" x14ac:dyDescent="0.2">
      <c r="B944" s="19"/>
    </row>
    <row r="945" spans="2:2" ht="18.75" customHeight="1" x14ac:dyDescent="0.2">
      <c r="B945" s="19"/>
    </row>
    <row r="946" spans="2:2" ht="18.75" customHeight="1" x14ac:dyDescent="0.2">
      <c r="B946" s="19"/>
    </row>
    <row r="947" spans="2:2" ht="18.75" customHeight="1" x14ac:dyDescent="0.2">
      <c r="B947" s="19"/>
    </row>
    <row r="948" spans="2:2" ht="18.75" customHeight="1" x14ac:dyDescent="0.2">
      <c r="B948" s="19"/>
    </row>
    <row r="949" spans="2:2" ht="18.75" customHeight="1" x14ac:dyDescent="0.2">
      <c r="B949" s="19"/>
    </row>
    <row r="950" spans="2:2" ht="18.75" customHeight="1" x14ac:dyDescent="0.2">
      <c r="B950" s="19"/>
    </row>
    <row r="951" spans="2:2" ht="18.75" customHeight="1" x14ac:dyDescent="0.2">
      <c r="B951" s="19"/>
    </row>
    <row r="952" spans="2:2" ht="18.75" customHeight="1" x14ac:dyDescent="0.2">
      <c r="B952" s="19"/>
    </row>
    <row r="953" spans="2:2" ht="18.75" customHeight="1" x14ac:dyDescent="0.2">
      <c r="B953" s="19"/>
    </row>
    <row r="954" spans="2:2" ht="18.75" customHeight="1" x14ac:dyDescent="0.2">
      <c r="B954" s="19"/>
    </row>
    <row r="955" spans="2:2" ht="18.75" customHeight="1" x14ac:dyDescent="0.2">
      <c r="B955" s="19"/>
    </row>
    <row r="956" spans="2:2" ht="18.75" customHeight="1" x14ac:dyDescent="0.2">
      <c r="B956" s="19"/>
    </row>
    <row r="957" spans="2:2" ht="18.75" customHeight="1" x14ac:dyDescent="0.2">
      <c r="B957" s="19"/>
    </row>
    <row r="958" spans="2:2" ht="18.75" customHeight="1" x14ac:dyDescent="0.2">
      <c r="B958" s="19"/>
    </row>
    <row r="959" spans="2:2" ht="18.75" customHeight="1" x14ac:dyDescent="0.2">
      <c r="B959" s="19"/>
    </row>
    <row r="960" spans="2:2" ht="18.75" customHeight="1" x14ac:dyDescent="0.2">
      <c r="B960" s="19"/>
    </row>
    <row r="961" spans="2:2" ht="18.75" customHeight="1" x14ac:dyDescent="0.2">
      <c r="B961" s="19"/>
    </row>
    <row r="962" spans="2:2" ht="18.75" customHeight="1" x14ac:dyDescent="0.2">
      <c r="B962" s="19"/>
    </row>
    <row r="963" spans="2:2" ht="18.75" customHeight="1" x14ac:dyDescent="0.2">
      <c r="B963" s="19"/>
    </row>
    <row r="964" spans="2:2" ht="18.75" customHeight="1" x14ac:dyDescent="0.2">
      <c r="B964" s="19"/>
    </row>
    <row r="965" spans="2:2" ht="18.75" customHeight="1" x14ac:dyDescent="0.2">
      <c r="B965" s="19"/>
    </row>
    <row r="966" spans="2:2" ht="18.75" customHeight="1" x14ac:dyDescent="0.2">
      <c r="B966" s="19"/>
    </row>
    <row r="967" spans="2:2" ht="18.75" customHeight="1" x14ac:dyDescent="0.2">
      <c r="B967" s="19"/>
    </row>
    <row r="968" spans="2:2" ht="18.75" customHeight="1" x14ac:dyDescent="0.2">
      <c r="B968" s="19"/>
    </row>
    <row r="969" spans="2:2" ht="18.75" customHeight="1" x14ac:dyDescent="0.2">
      <c r="B969" s="19"/>
    </row>
    <row r="970" spans="2:2" ht="18.75" customHeight="1" x14ac:dyDescent="0.2">
      <c r="B970" s="19"/>
    </row>
    <row r="971" spans="2:2" ht="18.75" customHeight="1" x14ac:dyDescent="0.2">
      <c r="B971" s="19"/>
    </row>
    <row r="972" spans="2:2" ht="18.75" customHeight="1" x14ac:dyDescent="0.2">
      <c r="B972" s="19"/>
    </row>
    <row r="973" spans="2:2" ht="18.75" customHeight="1" x14ac:dyDescent="0.2">
      <c r="B973" s="19"/>
    </row>
    <row r="974" spans="2:2" ht="18.75" customHeight="1" x14ac:dyDescent="0.2">
      <c r="B974" s="19"/>
    </row>
    <row r="975" spans="2:2" ht="18.75" customHeight="1" x14ac:dyDescent="0.2">
      <c r="B975" s="19"/>
    </row>
    <row r="976" spans="2:2" ht="18.75" customHeight="1" x14ac:dyDescent="0.2">
      <c r="B976" s="19"/>
    </row>
    <row r="977" spans="2:2" ht="18.75" customHeight="1" x14ac:dyDescent="0.2">
      <c r="B977" s="19"/>
    </row>
    <row r="978" spans="2:2" ht="18.75" customHeight="1" x14ac:dyDescent="0.2">
      <c r="B978" s="19"/>
    </row>
    <row r="979" spans="2:2" ht="18.75" customHeight="1" x14ac:dyDescent="0.2">
      <c r="B979" s="19"/>
    </row>
    <row r="980" spans="2:2" ht="18.75" customHeight="1" x14ac:dyDescent="0.2">
      <c r="B980" s="19"/>
    </row>
    <row r="981" spans="2:2" ht="18.75" customHeight="1" x14ac:dyDescent="0.2">
      <c r="B981" s="19"/>
    </row>
    <row r="982" spans="2:2" ht="18.75" customHeight="1" x14ac:dyDescent="0.2">
      <c r="B982" s="19"/>
    </row>
    <row r="983" spans="2:2" ht="18.75" customHeight="1" x14ac:dyDescent="0.2">
      <c r="B983" s="19"/>
    </row>
    <row r="984" spans="2:2" ht="18.75" customHeight="1" x14ac:dyDescent="0.2">
      <c r="B984" s="19"/>
    </row>
    <row r="985" spans="2:2" ht="18.75" customHeight="1" x14ac:dyDescent="0.2">
      <c r="B985" s="19"/>
    </row>
    <row r="986" spans="2:2" ht="18.75" customHeight="1" x14ac:dyDescent="0.2">
      <c r="B986" s="19"/>
    </row>
    <row r="987" spans="2:2" ht="18.75" customHeight="1" x14ac:dyDescent="0.2">
      <c r="B987" s="19"/>
    </row>
    <row r="988" spans="2:2" ht="18.75" customHeight="1" x14ac:dyDescent="0.2">
      <c r="B988" s="19"/>
    </row>
    <row r="989" spans="2:2" ht="18.75" customHeight="1" x14ac:dyDescent="0.2">
      <c r="B989" s="19"/>
    </row>
    <row r="990" spans="2:2" ht="18.75" customHeight="1" x14ac:dyDescent="0.2">
      <c r="B990" s="19"/>
    </row>
    <row r="991" spans="2:2" ht="18.75" customHeight="1" x14ac:dyDescent="0.2">
      <c r="B991" s="19"/>
    </row>
    <row r="992" spans="2:2" ht="18.75" customHeight="1" x14ac:dyDescent="0.2">
      <c r="B992" s="19"/>
    </row>
    <row r="993" spans="2:2" ht="18.75" customHeight="1" x14ac:dyDescent="0.2">
      <c r="B993" s="19"/>
    </row>
    <row r="994" spans="2:2" ht="18.75" customHeight="1" x14ac:dyDescent="0.2">
      <c r="B994" s="19"/>
    </row>
    <row r="995" spans="2:2" ht="18.75" customHeight="1" x14ac:dyDescent="0.2">
      <c r="B995" s="19"/>
    </row>
    <row r="996" spans="2:2" ht="18.75" customHeight="1" x14ac:dyDescent="0.2">
      <c r="B996" s="19"/>
    </row>
    <row r="997" spans="2:2" ht="18.75" customHeight="1" x14ac:dyDescent="0.2">
      <c r="B997" s="19"/>
    </row>
    <row r="998" spans="2:2" ht="18.75" customHeight="1" x14ac:dyDescent="0.2">
      <c r="B998" s="19"/>
    </row>
    <row r="999" spans="2:2" ht="18.75" customHeight="1" x14ac:dyDescent="0.2">
      <c r="B999" s="19"/>
    </row>
    <row r="1000" spans="2:2" ht="18.75" customHeight="1" x14ac:dyDescent="0.2">
      <c r="B1000" s="19"/>
    </row>
    <row r="1001" spans="2:2" ht="18.75" customHeight="1" x14ac:dyDescent="0.2">
      <c r="B1001" s="19"/>
    </row>
    <row r="1002" spans="2:2" ht="18.75" customHeight="1" x14ac:dyDescent="0.2">
      <c r="B1002" s="19"/>
    </row>
    <row r="1003" spans="2:2" ht="18.75" customHeight="1" x14ac:dyDescent="0.2">
      <c r="B1003" s="19"/>
    </row>
    <row r="1004" spans="2:2" ht="18.75" customHeight="1" x14ac:dyDescent="0.2">
      <c r="B1004" s="19"/>
    </row>
    <row r="1005" spans="2:2" ht="18.75" customHeight="1" x14ac:dyDescent="0.2">
      <c r="B1005" s="19"/>
    </row>
    <row r="1006" spans="2:2" ht="18.75" customHeight="1" x14ac:dyDescent="0.2">
      <c r="B1006" s="19"/>
    </row>
    <row r="1007" spans="2:2" ht="18.75" customHeight="1" x14ac:dyDescent="0.2">
      <c r="B1007" s="19"/>
    </row>
    <row r="1008" spans="2:2" ht="18.75" customHeight="1" x14ac:dyDescent="0.2">
      <c r="B1008" s="19"/>
    </row>
    <row r="1009" spans="2:2" ht="18.75" customHeight="1" x14ac:dyDescent="0.2">
      <c r="B1009" s="19"/>
    </row>
    <row r="1010" spans="2:2" ht="18.75" customHeight="1" x14ac:dyDescent="0.2">
      <c r="B1010" s="19"/>
    </row>
    <row r="1011" spans="2:2" ht="18.75" customHeight="1" x14ac:dyDescent="0.2">
      <c r="B1011" s="19"/>
    </row>
    <row r="1012" spans="2:2" ht="18.75" customHeight="1" x14ac:dyDescent="0.2">
      <c r="B1012" s="19"/>
    </row>
    <row r="1013" spans="2:2" ht="18.75" customHeight="1" x14ac:dyDescent="0.2">
      <c r="B1013" s="19"/>
    </row>
    <row r="1014" spans="2:2" ht="18.75" customHeight="1" x14ac:dyDescent="0.2">
      <c r="B1014" s="19"/>
    </row>
    <row r="1015" spans="2:2" ht="18.75" customHeight="1" x14ac:dyDescent="0.2">
      <c r="B1015" s="19"/>
    </row>
    <row r="1016" spans="2:2" ht="18.75" customHeight="1" x14ac:dyDescent="0.2">
      <c r="B1016" s="19"/>
    </row>
    <row r="1017" spans="2:2" ht="18.75" customHeight="1" x14ac:dyDescent="0.2">
      <c r="B1017" s="19"/>
    </row>
    <row r="1018" spans="2:2" ht="18.75" customHeight="1" x14ac:dyDescent="0.2">
      <c r="B1018" s="19"/>
    </row>
    <row r="1019" spans="2:2" ht="18.75" customHeight="1" x14ac:dyDescent="0.2">
      <c r="B1019" s="19"/>
    </row>
    <row r="1020" spans="2:2" ht="18.75" customHeight="1" x14ac:dyDescent="0.2">
      <c r="B1020" s="19"/>
    </row>
    <row r="1021" spans="2:2" ht="18.75" customHeight="1" x14ac:dyDescent="0.2">
      <c r="B1021" s="19"/>
    </row>
    <row r="1022" spans="2:2" ht="18.75" customHeight="1" x14ac:dyDescent="0.2">
      <c r="B1022" s="19"/>
    </row>
    <row r="1023" spans="2:2" ht="18.75" customHeight="1" x14ac:dyDescent="0.2">
      <c r="B1023" s="19"/>
    </row>
    <row r="1024" spans="2:2" ht="18.75" customHeight="1" x14ac:dyDescent="0.2">
      <c r="B1024" s="19"/>
    </row>
    <row r="1025" spans="2:2" ht="18.75" customHeight="1" x14ac:dyDescent="0.2">
      <c r="B1025" s="19"/>
    </row>
    <row r="1026" spans="2:2" ht="18.75" customHeight="1" x14ac:dyDescent="0.2">
      <c r="B1026" s="19"/>
    </row>
    <row r="1027" spans="2:2" ht="18.75" customHeight="1" x14ac:dyDescent="0.2">
      <c r="B1027" s="19"/>
    </row>
    <row r="1028" spans="2:2" ht="18.75" customHeight="1" x14ac:dyDescent="0.2">
      <c r="B1028" s="19"/>
    </row>
    <row r="1029" spans="2:2" ht="18.75" customHeight="1" x14ac:dyDescent="0.2">
      <c r="B1029" s="19"/>
    </row>
    <row r="1030" spans="2:2" ht="18.75" customHeight="1" x14ac:dyDescent="0.2">
      <c r="B1030" s="19"/>
    </row>
    <row r="1031" spans="2:2" ht="18.75" customHeight="1" x14ac:dyDescent="0.2">
      <c r="B1031" s="19"/>
    </row>
    <row r="1032" spans="2:2" ht="18.75" customHeight="1" x14ac:dyDescent="0.2">
      <c r="B1032" s="19"/>
    </row>
    <row r="1033" spans="2:2" ht="18.75" customHeight="1" x14ac:dyDescent="0.2">
      <c r="B1033" s="19"/>
    </row>
    <row r="1034" spans="2:2" ht="18.75" customHeight="1" x14ac:dyDescent="0.2">
      <c r="B1034" s="19"/>
    </row>
    <row r="1035" spans="2:2" ht="18.75" customHeight="1" x14ac:dyDescent="0.2">
      <c r="B1035" s="19"/>
    </row>
    <row r="1036" spans="2:2" ht="18.75" customHeight="1" x14ac:dyDescent="0.2">
      <c r="B1036" s="19"/>
    </row>
    <row r="1037" spans="2:2" ht="18.75" customHeight="1" x14ac:dyDescent="0.2">
      <c r="B1037" s="19"/>
    </row>
    <row r="1038" spans="2:2" ht="18.75" customHeight="1" x14ac:dyDescent="0.2">
      <c r="B1038" s="19"/>
    </row>
    <row r="1039" spans="2:2" ht="18.75" customHeight="1" x14ac:dyDescent="0.2">
      <c r="B1039" s="19"/>
    </row>
    <row r="1040" spans="2:2" ht="18.75" customHeight="1" x14ac:dyDescent="0.2">
      <c r="B1040" s="19"/>
    </row>
    <row r="1041" spans="2:2" ht="18.75" customHeight="1" x14ac:dyDescent="0.2">
      <c r="B1041" s="19"/>
    </row>
    <row r="1042" spans="2:2" ht="18.75" customHeight="1" x14ac:dyDescent="0.2">
      <c r="B1042" s="19"/>
    </row>
    <row r="1043" spans="2:2" ht="18.75" customHeight="1" x14ac:dyDescent="0.2">
      <c r="B1043" s="19"/>
    </row>
    <row r="1044" spans="2:2" ht="18.75" customHeight="1" x14ac:dyDescent="0.2">
      <c r="B1044" s="19"/>
    </row>
    <row r="1045" spans="2:2" ht="18.75" customHeight="1" x14ac:dyDescent="0.2">
      <c r="B1045" s="19"/>
    </row>
    <row r="1046" spans="2:2" ht="18.75" customHeight="1" x14ac:dyDescent="0.2">
      <c r="B1046" s="19"/>
    </row>
    <row r="1047" spans="2:2" ht="18.75" customHeight="1" x14ac:dyDescent="0.2">
      <c r="B1047" s="19"/>
    </row>
    <row r="1048" spans="2:2" ht="18.75" customHeight="1" x14ac:dyDescent="0.2">
      <c r="B1048" s="19"/>
    </row>
    <row r="1049" spans="2:2" ht="18.75" customHeight="1" x14ac:dyDescent="0.2">
      <c r="B1049" s="19"/>
    </row>
    <row r="1050" spans="2:2" ht="18.75" customHeight="1" x14ac:dyDescent="0.2">
      <c r="B1050" s="19"/>
    </row>
    <row r="1051" spans="2:2" ht="18.75" customHeight="1" x14ac:dyDescent="0.2">
      <c r="B1051" s="19"/>
    </row>
    <row r="1052" spans="2:2" ht="18.75" customHeight="1" x14ac:dyDescent="0.2">
      <c r="B1052" s="19"/>
    </row>
    <row r="1053" spans="2:2" ht="18.75" customHeight="1" x14ac:dyDescent="0.2">
      <c r="B1053" s="19"/>
    </row>
    <row r="1054" spans="2:2" ht="18.75" customHeight="1" x14ac:dyDescent="0.2">
      <c r="B1054" s="19"/>
    </row>
    <row r="1055" spans="2:2" ht="18.75" customHeight="1" x14ac:dyDescent="0.2">
      <c r="B1055" s="19"/>
    </row>
    <row r="1056" spans="2:2" ht="18.75" customHeight="1" x14ac:dyDescent="0.2">
      <c r="B1056" s="19"/>
    </row>
    <row r="1057" spans="2:2" ht="18.75" customHeight="1" x14ac:dyDescent="0.2">
      <c r="B1057" s="19"/>
    </row>
    <row r="1058" spans="2:2" ht="18.75" customHeight="1" x14ac:dyDescent="0.2">
      <c r="B1058" s="19"/>
    </row>
    <row r="1059" spans="2:2" ht="18.75" customHeight="1" x14ac:dyDescent="0.2">
      <c r="B1059" s="19"/>
    </row>
    <row r="1060" spans="2:2" ht="18.75" customHeight="1" x14ac:dyDescent="0.2">
      <c r="B1060" s="19"/>
    </row>
    <row r="1061" spans="2:2" ht="18.75" customHeight="1" x14ac:dyDescent="0.2">
      <c r="B1061" s="19"/>
    </row>
    <row r="1062" spans="2:2" ht="18.75" customHeight="1" x14ac:dyDescent="0.2">
      <c r="B1062" s="19"/>
    </row>
    <row r="1063" spans="2:2" ht="18.75" customHeight="1" x14ac:dyDescent="0.2">
      <c r="B1063" s="19"/>
    </row>
    <row r="1064" spans="2:2" ht="18.75" customHeight="1" x14ac:dyDescent="0.2">
      <c r="B1064" s="19"/>
    </row>
    <row r="1065" spans="2:2" ht="18.75" customHeight="1" x14ac:dyDescent="0.2">
      <c r="B1065" s="19"/>
    </row>
    <row r="1066" spans="2:2" ht="18.75" customHeight="1" x14ac:dyDescent="0.2">
      <c r="B1066" s="19"/>
    </row>
    <row r="1067" spans="2:2" ht="18.75" customHeight="1" x14ac:dyDescent="0.2">
      <c r="B1067" s="19"/>
    </row>
    <row r="1068" spans="2:2" ht="18.75" customHeight="1" x14ac:dyDescent="0.2">
      <c r="B1068" s="19"/>
    </row>
    <row r="1069" spans="2:2" ht="18.75" customHeight="1" x14ac:dyDescent="0.2">
      <c r="B1069" s="19"/>
    </row>
    <row r="1070" spans="2:2" ht="18.75" customHeight="1" x14ac:dyDescent="0.2">
      <c r="B1070" s="19"/>
    </row>
    <row r="1071" spans="2:2" ht="18.75" customHeight="1" x14ac:dyDescent="0.2">
      <c r="B1071" s="19"/>
    </row>
    <row r="1072" spans="2:2" ht="18.75" customHeight="1" x14ac:dyDescent="0.2">
      <c r="B1072" s="19"/>
    </row>
    <row r="1073" spans="2:2" ht="18.75" customHeight="1" x14ac:dyDescent="0.2">
      <c r="B1073" s="19"/>
    </row>
    <row r="1074" spans="2:2" ht="18.75" customHeight="1" x14ac:dyDescent="0.2">
      <c r="B1074" s="19"/>
    </row>
    <row r="1075" spans="2:2" ht="18.75" customHeight="1" x14ac:dyDescent="0.2">
      <c r="B1075" s="19"/>
    </row>
    <row r="1076" spans="2:2" ht="18.75" customHeight="1" x14ac:dyDescent="0.2">
      <c r="B1076" s="19"/>
    </row>
  </sheetData>
  <phoneticPr fontId="0" type="noConversion"/>
  <pageMargins left="0.78740157499999996" right="0.78740157499999996" top="0.984251969" bottom="0.984251969" header="0.4921259845" footer="0.4921259845"/>
  <pageSetup scale="64"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4</xdr:col>
                    <xdr:colOff>66675</xdr:colOff>
                    <xdr:row>2</xdr:row>
                    <xdr:rowOff>9525</xdr:rowOff>
                  </from>
                  <to>
                    <xdr:col>5</xdr:col>
                    <xdr:colOff>19050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4</xdr:col>
                    <xdr:colOff>66675</xdr:colOff>
                    <xdr:row>3</xdr:row>
                    <xdr:rowOff>9525</xdr:rowOff>
                  </from>
                  <to>
                    <xdr:col>5</xdr:col>
                    <xdr:colOff>19050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4</xdr:col>
                    <xdr:colOff>733425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croll Bar 6">
              <controlPr defaultSize="0" autoPict="0">
                <anchor moveWithCells="1">
                  <from>
                    <xdr:col>4</xdr:col>
                    <xdr:colOff>66675</xdr:colOff>
                    <xdr:row>1</xdr:row>
                    <xdr:rowOff>9525</xdr:rowOff>
                  </from>
                  <to>
                    <xdr:col>5</xdr:col>
                    <xdr:colOff>19050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A5" sqref="A5"/>
    </sheetView>
  </sheetViews>
  <sheetFormatPr baseColWidth="10" defaultRowHeight="12.75" x14ac:dyDescent="0.2"/>
  <cols>
    <col min="1" max="2" width="11.42578125" style="2"/>
  </cols>
  <sheetData>
    <row r="1" spans="1:4" x14ac:dyDescent="0.2">
      <c r="C1" t="s">
        <v>24</v>
      </c>
      <c r="D1" t="s">
        <v>25</v>
      </c>
    </row>
    <row r="2" spans="1:4" x14ac:dyDescent="0.2">
      <c r="A2" s="2">
        <v>0</v>
      </c>
      <c r="B2" s="2">
        <v>0</v>
      </c>
      <c r="C2">
        <f>vnully*'senkrechter Wurf'!A2</f>
        <v>0</v>
      </c>
      <c r="D2">
        <f>-g_ort*0.5*'senkrechter Wurf'!A2*'senkrechter Wurf'!A2</f>
        <v>0</v>
      </c>
    </row>
    <row r="3" spans="1:4" x14ac:dyDescent="0.2">
      <c r="A3" s="2">
        <v>0.10703363914373087</v>
      </c>
      <c r="B3" s="2">
        <v>1.0141437308868499</v>
      </c>
      <c r="C3">
        <f>vnully*'senkrechter Wurf'!A3</f>
        <v>1.1807951070336391</v>
      </c>
      <c r="D3">
        <f>-g_ort*0.5*'senkrechter Wurf'!A3*'senkrechter Wurf'!A3</f>
        <v>-5.728099954175199E-2</v>
      </c>
    </row>
    <row r="4" spans="1:4" x14ac:dyDescent="0.2">
      <c r="A4" s="2">
        <v>0.21406727828746175</v>
      </c>
      <c r="B4" s="2">
        <v>1.9159021406727827</v>
      </c>
      <c r="C4">
        <f>vnully*'senkrechter Wurf'!A4</f>
        <v>2.3615902140672782</v>
      </c>
      <c r="D4">
        <f>-g_ort*0.5*'senkrechter Wurf'!A4*'senkrechter Wurf'!A4</f>
        <v>-0.22912399816700796</v>
      </c>
    </row>
    <row r="5" spans="1:4" x14ac:dyDescent="0.2">
      <c r="A5" s="2">
        <v>0.32110091743119262</v>
      </c>
      <c r="B5" s="2">
        <v>2.705275229357798</v>
      </c>
      <c r="C5">
        <f>vnully*'senkrechter Wurf'!A5</f>
        <v>3.5423853211009169</v>
      </c>
      <c r="D5">
        <f>-g_ort*0.5*'senkrechter Wurf'!A5*'senkrechter Wurf'!A5</f>
        <v>-0.51552899587576795</v>
      </c>
    </row>
    <row r="6" spans="1:4" x14ac:dyDescent="0.2">
      <c r="A6" s="2">
        <v>0.4281345565749235</v>
      </c>
      <c r="B6" s="2">
        <v>3.3822629969418956</v>
      </c>
      <c r="C6">
        <f>vnully*'senkrechter Wurf'!A6</f>
        <v>4.7231804281345564</v>
      </c>
      <c r="D6">
        <f>-g_ort*0.5*'senkrechter Wurf'!A6*'senkrechter Wurf'!A6</f>
        <v>-0.91649599266803183</v>
      </c>
    </row>
    <row r="7" spans="1:4" x14ac:dyDescent="0.2">
      <c r="A7" s="2">
        <v>0.53516819571865437</v>
      </c>
      <c r="B7" s="2">
        <v>3.9468654434250761</v>
      </c>
      <c r="C7">
        <f>vnully*'senkrechter Wurf'!A7</f>
        <v>5.9039755351681951</v>
      </c>
      <c r="D7">
        <f>-g_ort*0.5*'senkrechter Wurf'!A7*'senkrechter Wurf'!A7</f>
        <v>-1.4320249885437997</v>
      </c>
    </row>
    <row r="8" spans="1:4" x14ac:dyDescent="0.2">
      <c r="A8" s="2">
        <v>0.64220183486238525</v>
      </c>
      <c r="B8" s="2">
        <v>4.3990825688073389</v>
      </c>
      <c r="C8">
        <f>vnully*'senkrechter Wurf'!A8</f>
        <v>7.0847706422018337</v>
      </c>
      <c r="D8">
        <f>-g_ort*0.5*'senkrechter Wurf'!A8*'senkrechter Wurf'!A8</f>
        <v>-2.0621159835030718</v>
      </c>
    </row>
    <row r="9" spans="1:4" x14ac:dyDescent="0.2">
      <c r="A9" s="2">
        <v>0.74923547400611612</v>
      </c>
      <c r="B9" s="2">
        <v>4.7389143730886847</v>
      </c>
      <c r="C9">
        <f>vnully*'senkrechter Wurf'!A9</f>
        <v>8.2655657492354724</v>
      </c>
      <c r="D9">
        <f>-g_ort*0.5*'senkrechter Wurf'!A9*'senkrechter Wurf'!A9</f>
        <v>-2.8067689775458478</v>
      </c>
    </row>
    <row r="10" spans="1:4" x14ac:dyDescent="0.2">
      <c r="A10" s="2">
        <v>0.85626911314984699</v>
      </c>
      <c r="B10" s="2">
        <v>4.9663608562691124</v>
      </c>
      <c r="C10">
        <f>vnully*'senkrechter Wurf'!A10</f>
        <v>9.4463608562691128</v>
      </c>
      <c r="D10">
        <f>-g_ort*0.5*'senkrechter Wurf'!A10*'senkrechter Wurf'!A10</f>
        <v>-3.6659839706721273</v>
      </c>
    </row>
    <row r="11" spans="1:4" x14ac:dyDescent="0.2">
      <c r="A11" s="2">
        <v>0.96330275229357787</v>
      </c>
      <c r="B11" s="2">
        <v>5.0814220183486229</v>
      </c>
      <c r="C11">
        <f>vnully*'senkrechter Wurf'!A11</f>
        <v>10.627155963302751</v>
      </c>
      <c r="D11">
        <f>-g_ort*0.5*'senkrechter Wurf'!A11*'senkrechter Wurf'!A11</f>
        <v>-4.639760962881911</v>
      </c>
    </row>
    <row r="12" spans="1:4" x14ac:dyDescent="0.2">
      <c r="A12" s="2">
        <v>1.0703363914373087</v>
      </c>
      <c r="B12" s="2">
        <v>5.0840978593272164</v>
      </c>
      <c r="C12">
        <f>vnully*'senkrechter Wurf'!A12</f>
        <v>11.80795107033639</v>
      </c>
      <c r="D12">
        <f>-g_ort*0.5*'senkrechter Wurf'!A12*'senkrechter Wurf'!A12</f>
        <v>-5.7280999541751987</v>
      </c>
    </row>
    <row r="13" spans="1:4" x14ac:dyDescent="0.2">
      <c r="A13" s="2">
        <v>1.1773700305810397</v>
      </c>
      <c r="B13" s="2">
        <v>4.9743883792048917</v>
      </c>
      <c r="C13">
        <f>vnully*'senkrechter Wurf'!A13</f>
        <v>12.988746177370031</v>
      </c>
      <c r="D13">
        <f>-g_ort*0.5*'senkrechter Wurf'!A13*'senkrechter Wurf'!A13</f>
        <v>-6.9310009445519922</v>
      </c>
    </row>
    <row r="14" spans="1:4" x14ac:dyDescent="0.2">
      <c r="A14" s="2">
        <v>1.2844036697247705</v>
      </c>
      <c r="B14" s="2">
        <v>4.7522935779816518</v>
      </c>
      <c r="C14">
        <f>vnully*'senkrechter Wurf'!A14</f>
        <v>14.169541284403667</v>
      </c>
      <c r="D14">
        <f>-g_ort*0.5*'senkrechter Wurf'!A14*'senkrechter Wurf'!A14</f>
        <v>-8.2484639340122872</v>
      </c>
    </row>
    <row r="15" spans="1:4" x14ac:dyDescent="0.2">
      <c r="A15" s="2">
        <v>1.3914373088685013</v>
      </c>
      <c r="B15" s="2">
        <v>4.4178134556574928</v>
      </c>
      <c r="C15">
        <f>vnully*'senkrechter Wurf'!A15</f>
        <v>15.350336391437306</v>
      </c>
      <c r="D15">
        <f>-g_ort*0.5*'senkrechter Wurf'!A15*'senkrechter Wurf'!A15</f>
        <v>-9.6804889225560853</v>
      </c>
    </row>
    <row r="16" spans="1:4" x14ac:dyDescent="0.2">
      <c r="A16" s="2">
        <v>1.498470948012232</v>
      </c>
      <c r="B16" s="2">
        <v>3.9709480122324177</v>
      </c>
      <c r="C16">
        <f>vnully*'senkrechter Wurf'!A16</f>
        <v>16.531131498470945</v>
      </c>
      <c r="D16">
        <f>-g_ort*0.5*'senkrechter Wurf'!A16*'senkrechter Wurf'!A16</f>
        <v>-11.227075910183386</v>
      </c>
    </row>
    <row r="17" spans="1:4" x14ac:dyDescent="0.2">
      <c r="A17" s="2">
        <v>1.6055045871559628</v>
      </c>
      <c r="B17" s="2">
        <v>3.4116972477064245</v>
      </c>
      <c r="C17">
        <f>vnully*'senkrechter Wurf'!A17</f>
        <v>17.71192660550458</v>
      </c>
      <c r="D17">
        <f>-g_ort*0.5*'senkrechter Wurf'!A17*'senkrechter Wurf'!A17</f>
        <v>-12.888224896894192</v>
      </c>
    </row>
    <row r="18" spans="1:4" x14ac:dyDescent="0.2">
      <c r="A18" s="2">
        <v>1.7125382262996935</v>
      </c>
      <c r="B18" s="2">
        <v>2.740061162079515</v>
      </c>
      <c r="C18">
        <f>vnully*'senkrechter Wurf'!A18</f>
        <v>18.892721712538219</v>
      </c>
      <c r="D18">
        <f>-g_ort*0.5*'senkrechter Wurf'!A18*'senkrechter Wurf'!A18</f>
        <v>-14.663935882688502</v>
      </c>
    </row>
    <row r="19" spans="1:4" x14ac:dyDescent="0.2">
      <c r="A19" s="2">
        <v>1.8195718654434243</v>
      </c>
      <c r="B19" s="2">
        <v>1.9560397553516893</v>
      </c>
      <c r="C19">
        <f>vnully*'senkrechter Wurf'!A19</f>
        <v>20.073516819571857</v>
      </c>
      <c r="D19">
        <f>-g_ort*0.5*'senkrechter Wurf'!A19*'senkrechter Wurf'!A19</f>
        <v>-16.554208867566317</v>
      </c>
    </row>
    <row r="20" spans="1:4" x14ac:dyDescent="0.2">
      <c r="A20" s="2">
        <v>1.9266055045871551</v>
      </c>
      <c r="B20" s="2">
        <v>1.059633027522942</v>
      </c>
      <c r="C20">
        <f>vnully*'senkrechter Wurf'!A20</f>
        <v>21.254311926605496</v>
      </c>
      <c r="D20">
        <f>-g_ort*0.5*'senkrechter Wurf'!A20*'senkrechter Wurf'!A20</f>
        <v>-18.55904385152763</v>
      </c>
    </row>
    <row r="21" spans="1:4" x14ac:dyDescent="0.2">
      <c r="A21" s="2">
        <v>2.0336391437308858</v>
      </c>
      <c r="B21" s="2">
        <v>5.084097859328196E-2</v>
      </c>
      <c r="C21">
        <f>vnully*'senkrechter Wurf'!A21</f>
        <v>22.435107033639131</v>
      </c>
      <c r="D21">
        <f>-g_ort*0.5*'senkrechter Wurf'!A21*'senkrechter Wurf'!A21</f>
        <v>-20.678440834572452</v>
      </c>
    </row>
    <row r="22" spans="1:4" x14ac:dyDescent="0.2">
      <c r="A22" s="2">
        <v>2.1406727828746166</v>
      </c>
      <c r="B22" s="2">
        <v>-1.0703363914372979</v>
      </c>
      <c r="C22">
        <f>vnully*'senkrechter Wurf'!A22</f>
        <v>23.61590214067277</v>
      </c>
      <c r="D22">
        <f>-g_ort*0.5*'senkrechter Wurf'!A22*'senkrechter Wurf'!A22</f>
        <v>-22.912399816700777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workbookViewId="0">
      <selection activeCell="F1" sqref="F1:G2"/>
    </sheetView>
  </sheetViews>
  <sheetFormatPr baseColWidth="10" defaultRowHeight="12.75" x14ac:dyDescent="0.2"/>
  <cols>
    <col min="1" max="5" width="11.42578125" style="2"/>
    <col min="7" max="7" width="11.42578125" style="2"/>
  </cols>
  <sheetData>
    <row r="1" spans="1:7" x14ac:dyDescent="0.2">
      <c r="B1" s="2" t="s">
        <v>31</v>
      </c>
      <c r="C1" s="2" t="s">
        <v>24</v>
      </c>
      <c r="D1" s="2" t="s">
        <v>25</v>
      </c>
      <c r="E1" s="2" t="s">
        <v>32</v>
      </c>
      <c r="F1" t="s">
        <v>28</v>
      </c>
      <c r="G1" s="2">
        <v>10</v>
      </c>
    </row>
    <row r="2" spans="1:7" x14ac:dyDescent="0.2">
      <c r="A2" s="2">
        <v>0</v>
      </c>
      <c r="B2" s="2">
        <f>v_nu_x*A2</f>
        <v>0</v>
      </c>
      <c r="C2" s="2">
        <f>v_nu_y*A2</f>
        <v>0</v>
      </c>
      <c r="D2" s="16">
        <f>-0.5*g_ortsf*A2^2</f>
        <v>0</v>
      </c>
      <c r="E2" s="2">
        <f>D2+C2</f>
        <v>0</v>
      </c>
      <c r="F2" t="s">
        <v>29</v>
      </c>
      <c r="G2" s="2">
        <v>20</v>
      </c>
    </row>
    <row r="3" spans="1:7" x14ac:dyDescent="0.2">
      <c r="A3" s="2">
        <f>A2+0.2</f>
        <v>0.2</v>
      </c>
      <c r="B3" s="2">
        <f t="shared" ref="B3:B29" si="0">v_nu_x*A3</f>
        <v>2</v>
      </c>
      <c r="C3" s="2">
        <f t="shared" ref="C3:C29" si="1">v_nu_y*A3</f>
        <v>4</v>
      </c>
      <c r="D3" s="16">
        <f t="shared" ref="D3:D29" si="2">-0.5*g_ortsf*A3^2</f>
        <v>-0.20000000000000004</v>
      </c>
      <c r="E3" s="2">
        <f t="shared" ref="E3:E29" si="3">D3+C3</f>
        <v>3.8</v>
      </c>
      <c r="F3" t="s">
        <v>1</v>
      </c>
      <c r="G3" s="15">
        <f>(ATAN(v_nu_y/v_nu_x))/PI()*180</f>
        <v>63.43494882292201</v>
      </c>
    </row>
    <row r="4" spans="1:7" x14ac:dyDescent="0.2">
      <c r="A4" s="2">
        <f t="shared" ref="A4:A29" si="4">A3+0.2</f>
        <v>0.4</v>
      </c>
      <c r="B4" s="2">
        <f t="shared" si="0"/>
        <v>4</v>
      </c>
      <c r="C4" s="2">
        <f t="shared" si="1"/>
        <v>8</v>
      </c>
      <c r="D4" s="16">
        <f t="shared" si="2"/>
        <v>-0.80000000000000016</v>
      </c>
      <c r="E4" s="2">
        <f t="shared" si="3"/>
        <v>7.2</v>
      </c>
      <c r="F4" t="s">
        <v>30</v>
      </c>
      <c r="G4" s="5">
        <f>SQRT(v_nu_y^2+v_nu_x^2)</f>
        <v>22.360679774997898</v>
      </c>
    </row>
    <row r="5" spans="1:7" x14ac:dyDescent="0.2">
      <c r="A5" s="2">
        <f t="shared" si="4"/>
        <v>0.60000000000000009</v>
      </c>
      <c r="B5" s="2">
        <f t="shared" si="0"/>
        <v>6.0000000000000009</v>
      </c>
      <c r="C5" s="2">
        <f t="shared" si="1"/>
        <v>12.000000000000002</v>
      </c>
      <c r="D5" s="16">
        <f t="shared" si="2"/>
        <v>-1.8000000000000005</v>
      </c>
      <c r="E5" s="2">
        <f t="shared" si="3"/>
        <v>10.200000000000001</v>
      </c>
      <c r="F5" t="s">
        <v>3</v>
      </c>
      <c r="G5" s="2">
        <v>10</v>
      </c>
    </row>
    <row r="6" spans="1:7" x14ac:dyDescent="0.2">
      <c r="A6" s="2">
        <f t="shared" si="4"/>
        <v>0.8</v>
      </c>
      <c r="B6" s="2">
        <f t="shared" si="0"/>
        <v>8</v>
      </c>
      <c r="C6" s="2">
        <f t="shared" si="1"/>
        <v>16</v>
      </c>
      <c r="D6" s="16">
        <f t="shared" si="2"/>
        <v>-3.2000000000000006</v>
      </c>
      <c r="E6" s="2">
        <f t="shared" si="3"/>
        <v>12.799999999999999</v>
      </c>
    </row>
    <row r="7" spans="1:7" x14ac:dyDescent="0.2">
      <c r="A7" s="2">
        <f t="shared" si="4"/>
        <v>1</v>
      </c>
      <c r="B7" s="2">
        <f t="shared" si="0"/>
        <v>10</v>
      </c>
      <c r="C7" s="2">
        <f t="shared" si="1"/>
        <v>20</v>
      </c>
      <c r="D7" s="16">
        <f t="shared" si="2"/>
        <v>-5</v>
      </c>
      <c r="E7" s="2">
        <f t="shared" si="3"/>
        <v>15</v>
      </c>
    </row>
    <row r="8" spans="1:7" x14ac:dyDescent="0.2">
      <c r="A8" s="2">
        <f t="shared" si="4"/>
        <v>1.2</v>
      </c>
      <c r="B8" s="2">
        <f t="shared" si="0"/>
        <v>12</v>
      </c>
      <c r="C8" s="2">
        <f t="shared" si="1"/>
        <v>24</v>
      </c>
      <c r="D8" s="16">
        <f t="shared" si="2"/>
        <v>-7.1999999999999993</v>
      </c>
      <c r="E8" s="2">
        <f t="shared" si="3"/>
        <v>16.8</v>
      </c>
    </row>
    <row r="9" spans="1:7" x14ac:dyDescent="0.2">
      <c r="A9" s="2">
        <f t="shared" si="4"/>
        <v>1.4</v>
      </c>
      <c r="B9" s="2">
        <f t="shared" si="0"/>
        <v>14</v>
      </c>
      <c r="C9" s="2">
        <f t="shared" si="1"/>
        <v>28</v>
      </c>
      <c r="D9" s="16">
        <f t="shared" si="2"/>
        <v>-9.7999999999999989</v>
      </c>
      <c r="E9" s="2">
        <f t="shared" si="3"/>
        <v>18.200000000000003</v>
      </c>
    </row>
    <row r="10" spans="1:7" x14ac:dyDescent="0.2">
      <c r="A10" s="2">
        <f t="shared" si="4"/>
        <v>1.5999999999999999</v>
      </c>
      <c r="B10" s="2">
        <f t="shared" si="0"/>
        <v>15.999999999999998</v>
      </c>
      <c r="C10" s="2">
        <f t="shared" si="1"/>
        <v>31.999999999999996</v>
      </c>
      <c r="D10" s="16">
        <f t="shared" si="2"/>
        <v>-12.799999999999997</v>
      </c>
      <c r="E10" s="2">
        <f t="shared" si="3"/>
        <v>19.2</v>
      </c>
    </row>
    <row r="11" spans="1:7" x14ac:dyDescent="0.2">
      <c r="A11" s="2">
        <f t="shared" si="4"/>
        <v>1.7999999999999998</v>
      </c>
      <c r="B11" s="2">
        <f t="shared" si="0"/>
        <v>18</v>
      </c>
      <c r="C11" s="2">
        <f t="shared" si="1"/>
        <v>36</v>
      </c>
      <c r="D11" s="16">
        <f t="shared" si="2"/>
        <v>-16.199999999999996</v>
      </c>
      <c r="E11" s="2">
        <f t="shared" si="3"/>
        <v>19.800000000000004</v>
      </c>
    </row>
    <row r="12" spans="1:7" x14ac:dyDescent="0.2">
      <c r="A12" s="2">
        <f t="shared" si="4"/>
        <v>1.9999999999999998</v>
      </c>
      <c r="B12" s="2">
        <f t="shared" si="0"/>
        <v>19.999999999999996</v>
      </c>
      <c r="C12" s="2">
        <f t="shared" si="1"/>
        <v>39.999999999999993</v>
      </c>
      <c r="D12" s="16">
        <f t="shared" si="2"/>
        <v>-19.999999999999996</v>
      </c>
      <c r="E12" s="2">
        <f t="shared" si="3"/>
        <v>19.999999999999996</v>
      </c>
    </row>
    <row r="13" spans="1:7" x14ac:dyDescent="0.2">
      <c r="A13" s="2">
        <f t="shared" si="4"/>
        <v>2.1999999999999997</v>
      </c>
      <c r="B13" s="2">
        <f t="shared" si="0"/>
        <v>21.999999999999996</v>
      </c>
      <c r="C13" s="2">
        <f t="shared" si="1"/>
        <v>43.999999999999993</v>
      </c>
      <c r="D13" s="16">
        <f t="shared" si="2"/>
        <v>-24.199999999999996</v>
      </c>
      <c r="E13" s="2">
        <f t="shared" si="3"/>
        <v>19.799999999999997</v>
      </c>
    </row>
    <row r="14" spans="1:7" x14ac:dyDescent="0.2">
      <c r="A14" s="2">
        <f t="shared" si="4"/>
        <v>2.4</v>
      </c>
      <c r="B14" s="2">
        <f t="shared" si="0"/>
        <v>24</v>
      </c>
      <c r="C14" s="2">
        <f t="shared" si="1"/>
        <v>48</v>
      </c>
      <c r="D14" s="16">
        <f t="shared" si="2"/>
        <v>-28.799999999999997</v>
      </c>
      <c r="E14" s="2">
        <f t="shared" si="3"/>
        <v>19.200000000000003</v>
      </c>
    </row>
    <row r="15" spans="1:7" x14ac:dyDescent="0.2">
      <c r="A15" s="2">
        <f t="shared" si="4"/>
        <v>2.6</v>
      </c>
      <c r="B15" s="2">
        <f t="shared" si="0"/>
        <v>26</v>
      </c>
      <c r="C15" s="2">
        <f t="shared" si="1"/>
        <v>52</v>
      </c>
      <c r="D15" s="16">
        <f t="shared" si="2"/>
        <v>-33.800000000000004</v>
      </c>
      <c r="E15" s="2">
        <f t="shared" si="3"/>
        <v>18.199999999999996</v>
      </c>
    </row>
    <row r="16" spans="1:7" x14ac:dyDescent="0.2">
      <c r="A16" s="2">
        <f t="shared" si="4"/>
        <v>2.8000000000000003</v>
      </c>
      <c r="B16" s="2">
        <f t="shared" si="0"/>
        <v>28.000000000000004</v>
      </c>
      <c r="C16" s="2">
        <f t="shared" si="1"/>
        <v>56.000000000000007</v>
      </c>
      <c r="D16" s="16">
        <f t="shared" si="2"/>
        <v>-39.20000000000001</v>
      </c>
      <c r="E16" s="2">
        <f t="shared" si="3"/>
        <v>16.799999999999997</v>
      </c>
    </row>
    <row r="17" spans="1:5" x14ac:dyDescent="0.2">
      <c r="A17" s="2">
        <f t="shared" si="4"/>
        <v>3.0000000000000004</v>
      </c>
      <c r="B17" s="2">
        <f t="shared" si="0"/>
        <v>30.000000000000004</v>
      </c>
      <c r="C17" s="2">
        <f t="shared" si="1"/>
        <v>60.000000000000007</v>
      </c>
      <c r="D17" s="16">
        <f t="shared" si="2"/>
        <v>-45.000000000000014</v>
      </c>
      <c r="E17" s="2">
        <f t="shared" si="3"/>
        <v>14.999999999999993</v>
      </c>
    </row>
    <row r="18" spans="1:5" x14ac:dyDescent="0.2">
      <c r="A18" s="2">
        <f t="shared" si="4"/>
        <v>3.2000000000000006</v>
      </c>
      <c r="B18" s="2">
        <f t="shared" si="0"/>
        <v>32.000000000000007</v>
      </c>
      <c r="C18" s="2">
        <f t="shared" si="1"/>
        <v>64.000000000000014</v>
      </c>
      <c r="D18" s="16">
        <f t="shared" si="2"/>
        <v>-51.200000000000017</v>
      </c>
      <c r="E18" s="2">
        <f t="shared" si="3"/>
        <v>12.799999999999997</v>
      </c>
    </row>
    <row r="19" spans="1:5" x14ac:dyDescent="0.2">
      <c r="A19" s="2">
        <f t="shared" si="4"/>
        <v>3.4000000000000008</v>
      </c>
      <c r="B19" s="2">
        <f t="shared" si="0"/>
        <v>34.000000000000007</v>
      </c>
      <c r="C19" s="2">
        <f t="shared" si="1"/>
        <v>68.000000000000014</v>
      </c>
      <c r="D19" s="16">
        <f t="shared" si="2"/>
        <v>-57.800000000000026</v>
      </c>
      <c r="E19" s="2">
        <f t="shared" si="3"/>
        <v>10.199999999999989</v>
      </c>
    </row>
    <row r="20" spans="1:5" x14ac:dyDescent="0.2">
      <c r="A20" s="2">
        <f t="shared" si="4"/>
        <v>3.600000000000001</v>
      </c>
      <c r="B20" s="2">
        <f t="shared" si="0"/>
        <v>36.000000000000007</v>
      </c>
      <c r="C20" s="2">
        <f t="shared" si="1"/>
        <v>72.000000000000014</v>
      </c>
      <c r="D20" s="16">
        <f t="shared" si="2"/>
        <v>-64.800000000000026</v>
      </c>
      <c r="E20" s="2">
        <f t="shared" si="3"/>
        <v>7.1999999999999886</v>
      </c>
    </row>
    <row r="21" spans="1:5" x14ac:dyDescent="0.2">
      <c r="A21" s="2">
        <f t="shared" si="4"/>
        <v>3.8000000000000012</v>
      </c>
      <c r="B21" s="2">
        <f t="shared" si="0"/>
        <v>38.000000000000014</v>
      </c>
      <c r="C21" s="2">
        <f t="shared" si="1"/>
        <v>76.000000000000028</v>
      </c>
      <c r="D21" s="16">
        <f t="shared" si="2"/>
        <v>-72.200000000000045</v>
      </c>
      <c r="E21" s="2">
        <f t="shared" si="3"/>
        <v>3.7999999999999829</v>
      </c>
    </row>
    <row r="22" spans="1:5" x14ac:dyDescent="0.2">
      <c r="A22" s="2">
        <f t="shared" si="4"/>
        <v>4.0000000000000009</v>
      </c>
      <c r="B22" s="2">
        <f t="shared" si="0"/>
        <v>40.000000000000007</v>
      </c>
      <c r="C22" s="2">
        <f t="shared" si="1"/>
        <v>80.000000000000014</v>
      </c>
      <c r="D22" s="16">
        <f t="shared" si="2"/>
        <v>-80.000000000000028</v>
      </c>
      <c r="E22" s="2">
        <f t="shared" si="3"/>
        <v>0</v>
      </c>
    </row>
    <row r="23" spans="1:5" x14ac:dyDescent="0.2">
      <c r="A23" s="2">
        <f t="shared" si="4"/>
        <v>4.2000000000000011</v>
      </c>
      <c r="B23" s="2">
        <f t="shared" si="0"/>
        <v>42.000000000000014</v>
      </c>
      <c r="C23" s="2">
        <f t="shared" si="1"/>
        <v>84.000000000000028</v>
      </c>
      <c r="D23" s="16">
        <f t="shared" si="2"/>
        <v>-88.200000000000045</v>
      </c>
      <c r="E23" s="2">
        <f t="shared" si="3"/>
        <v>-4.2000000000000171</v>
      </c>
    </row>
    <row r="24" spans="1:5" x14ac:dyDescent="0.2">
      <c r="A24" s="2">
        <f t="shared" si="4"/>
        <v>4.4000000000000012</v>
      </c>
      <c r="B24" s="2">
        <f t="shared" si="0"/>
        <v>44.000000000000014</v>
      </c>
      <c r="C24" s="2">
        <f t="shared" si="1"/>
        <v>88.000000000000028</v>
      </c>
      <c r="D24" s="16">
        <f t="shared" si="2"/>
        <v>-96.800000000000054</v>
      </c>
      <c r="E24" s="2">
        <f t="shared" si="3"/>
        <v>-8.8000000000000256</v>
      </c>
    </row>
    <row r="25" spans="1:5" x14ac:dyDescent="0.2">
      <c r="A25" s="2">
        <f t="shared" si="4"/>
        <v>4.6000000000000014</v>
      </c>
      <c r="B25" s="2">
        <f t="shared" si="0"/>
        <v>46.000000000000014</v>
      </c>
      <c r="C25" s="2">
        <f t="shared" si="1"/>
        <v>92.000000000000028</v>
      </c>
      <c r="D25" s="16">
        <f t="shared" si="2"/>
        <v>-105.80000000000007</v>
      </c>
      <c r="E25" s="2">
        <f t="shared" si="3"/>
        <v>-13.80000000000004</v>
      </c>
    </row>
    <row r="26" spans="1:5" x14ac:dyDescent="0.2">
      <c r="A26" s="2">
        <f t="shared" si="4"/>
        <v>4.8000000000000016</v>
      </c>
      <c r="B26" s="2">
        <f t="shared" si="0"/>
        <v>48.000000000000014</v>
      </c>
      <c r="C26" s="2">
        <f t="shared" si="1"/>
        <v>96.000000000000028</v>
      </c>
      <c r="D26" s="16">
        <f t="shared" si="2"/>
        <v>-115.20000000000009</v>
      </c>
      <c r="E26" s="2">
        <f t="shared" si="3"/>
        <v>-19.20000000000006</v>
      </c>
    </row>
    <row r="27" spans="1:5" x14ac:dyDescent="0.2">
      <c r="A27" s="2">
        <f t="shared" si="4"/>
        <v>5.0000000000000018</v>
      </c>
      <c r="B27" s="2">
        <f t="shared" si="0"/>
        <v>50.000000000000014</v>
      </c>
      <c r="C27" s="2">
        <f t="shared" si="1"/>
        <v>100.00000000000003</v>
      </c>
      <c r="D27" s="16">
        <f t="shared" si="2"/>
        <v>-125.00000000000009</v>
      </c>
      <c r="E27" s="2">
        <f t="shared" si="3"/>
        <v>-25.000000000000057</v>
      </c>
    </row>
    <row r="28" spans="1:5" x14ac:dyDescent="0.2">
      <c r="A28" s="2">
        <f t="shared" si="4"/>
        <v>5.200000000000002</v>
      </c>
      <c r="B28" s="2">
        <f t="shared" si="0"/>
        <v>52.000000000000021</v>
      </c>
      <c r="C28" s="2">
        <f t="shared" si="1"/>
        <v>104.00000000000004</v>
      </c>
      <c r="D28" s="16">
        <f t="shared" si="2"/>
        <v>-135.2000000000001</v>
      </c>
      <c r="E28" s="2">
        <f t="shared" si="3"/>
        <v>-31.20000000000006</v>
      </c>
    </row>
    <row r="29" spans="1:5" x14ac:dyDescent="0.2">
      <c r="A29" s="2">
        <f t="shared" si="4"/>
        <v>5.4000000000000021</v>
      </c>
      <c r="B29" s="2">
        <f t="shared" si="0"/>
        <v>54.000000000000021</v>
      </c>
      <c r="C29" s="2">
        <f t="shared" si="1"/>
        <v>108.00000000000004</v>
      </c>
      <c r="D29" s="16">
        <f t="shared" si="2"/>
        <v>-145.8000000000001</v>
      </c>
      <c r="E29" s="2">
        <f t="shared" si="3"/>
        <v>-37.800000000000054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BDE4D6387B9841943B28653A9BF1E9" ma:contentTypeVersion="11" ma:contentTypeDescription="Ein neues Dokument erstellen." ma:contentTypeScope="" ma:versionID="e58c16b828410ec3cb5373bb1926ca74">
  <xsd:schema xmlns:xsd="http://www.w3.org/2001/XMLSchema" xmlns:xs="http://www.w3.org/2001/XMLSchema" xmlns:p="http://schemas.microsoft.com/office/2006/metadata/properties" xmlns:ns3="9518eb60-b065-49eb-bc9c-95d2953029e4" xmlns:ns4="ce0fbeb8-9d2e-40fb-87dd-56369c29b7e7" targetNamespace="http://schemas.microsoft.com/office/2006/metadata/properties" ma:root="true" ma:fieldsID="f000d1172cbc3dad02ef7c26c8558811" ns3:_="" ns4:_="">
    <xsd:import namespace="9518eb60-b065-49eb-bc9c-95d2953029e4"/>
    <xsd:import namespace="ce0fbeb8-9d2e-40fb-87dd-56369c29b7e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8eb60-b065-49eb-bc9c-95d2953029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fbeb8-9d2e-40fb-87dd-56369c29b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45D40D-D683-4E8D-9159-1E93D2A8D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8eb60-b065-49eb-bc9c-95d2953029e4"/>
    <ds:schemaRef ds:uri="ce0fbeb8-9d2e-40fb-87dd-56369c29b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49F3C4-4405-4089-9E96-357CF2459E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AFB2BF-B0EA-4C9C-9DCF-71B7783968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Würfe aller Art</vt:lpstr>
      <vt:lpstr>senkrechter Wurf</vt:lpstr>
      <vt:lpstr>Tabelle3</vt:lpstr>
      <vt:lpstr>schiefer Wurf</vt:lpstr>
      <vt:lpstr>alpha</vt:lpstr>
      <vt:lpstr>alpha_hor</vt:lpstr>
      <vt:lpstr>g_ort</vt:lpstr>
      <vt:lpstr>g_ortsf</vt:lpstr>
      <vt:lpstr>sh</vt:lpstr>
      <vt:lpstr>tend</vt:lpstr>
      <vt:lpstr>v_nu</vt:lpstr>
      <vt:lpstr>v_nu_x</vt:lpstr>
      <vt:lpstr>v_nu_y</vt:lpstr>
      <vt:lpstr>vnu_x</vt:lpstr>
      <vt:lpstr>vnull</vt:lpstr>
      <vt:lpstr>vnullx</vt:lpstr>
      <vt:lpstr>vnully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</dc:creator>
  <cp:lastModifiedBy>Frank</cp:lastModifiedBy>
  <cp:lastPrinted>2001-11-12T16:07:36Z</cp:lastPrinted>
  <dcterms:created xsi:type="dcterms:W3CDTF">2001-11-09T09:48:27Z</dcterms:created>
  <dcterms:modified xsi:type="dcterms:W3CDTF">2019-11-14T10:50:50Z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0x010100EDBDE4D6387B9841943B28653A9BF1E9</vt:lpwstr>
  </property>
</Properties>
</file>